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50" activeTab="2"/>
  </bookViews>
  <sheets>
    <sheet name="KQ chung" sheetId="1" r:id="rId1"/>
    <sheet name="KQ khối 6" sheetId="2" r:id="rId2"/>
    <sheet name="KQ khối 9" sheetId="3" r:id="rId3"/>
    <sheet name="Sheet3" sheetId="4" r:id="rId4"/>
  </sheets>
  <definedNames>
    <definedName name="_xlnm.Print_Titles" localSheetId="0">'KQ chung'!$5:$7</definedName>
    <definedName name="_xlnm.Print_Titles" localSheetId="1">'KQ khối 6'!$5:$7</definedName>
    <definedName name="_xlnm.Print_Titles" localSheetId="2">'KQ khối 9'!$5:$7</definedName>
  </definedNames>
  <calcPr fullCalcOnLoad="1"/>
</workbook>
</file>

<file path=xl/sharedStrings.xml><?xml version="1.0" encoding="utf-8"?>
<sst xmlns="http://schemas.openxmlformats.org/spreadsheetml/2006/main" count="201" uniqueCount="66">
  <si>
    <t>Khối 9</t>
  </si>
  <si>
    <t>Toán</t>
  </si>
  <si>
    <t>Địa</t>
  </si>
  <si>
    <t>Hóa</t>
  </si>
  <si>
    <t>Trường THCS</t>
  </si>
  <si>
    <t>Nghi Liên</t>
  </si>
  <si>
    <t>Nghi Ân</t>
  </si>
  <si>
    <t>Nghi Phú</t>
  </si>
  <si>
    <t>Bến Thủy</t>
  </si>
  <si>
    <t>Đội Cung</t>
  </si>
  <si>
    <t>Hưng Chính</t>
  </si>
  <si>
    <t>Nghi Kim</t>
  </si>
  <si>
    <t>Nghi Đức</t>
  </si>
  <si>
    <t>Trung Đô</t>
  </si>
  <si>
    <t>Vinh Tân</t>
  </si>
  <si>
    <t>Hưng Hòa</t>
  </si>
  <si>
    <t>Hưng Dũng</t>
  </si>
  <si>
    <t>Hồng Sơn</t>
  </si>
  <si>
    <t>Lê Mao</t>
  </si>
  <si>
    <t>Cửa Nam</t>
  </si>
  <si>
    <t>Hà Huy Tập</t>
  </si>
  <si>
    <t>Quang Trung</t>
  </si>
  <si>
    <t>Hưng Bình</t>
  </si>
  <si>
    <t>Trường Thi</t>
  </si>
  <si>
    <t>Lê Lợi</t>
  </si>
  <si>
    <t>Hưng Lộc</t>
  </si>
  <si>
    <t>PHÒNG GIÁO DỤC VÀ ĐÀO TẠO THÀNH PHỐ VINH</t>
  </si>
  <si>
    <t>TOÀN TP</t>
  </si>
  <si>
    <t>N.Văn</t>
  </si>
  <si>
    <t>Điểm</t>
  </si>
  <si>
    <t>Điểm Trung Bình</t>
  </si>
  <si>
    <t>Blue sky</t>
  </si>
  <si>
    <t>Khối 6</t>
  </si>
  <si>
    <t>Lý</t>
  </si>
  <si>
    <t>Sử</t>
  </si>
  <si>
    <t>TT</t>
  </si>
  <si>
    <t>BẢNG TỔNG HỢP KẾT QUẢ KHẢO SÁT CHẤT LƯỢNG NĂM HỌC 2015-2016</t>
  </si>
  <si>
    <t>KHXH</t>
  </si>
  <si>
    <t>Sỹ số</t>
  </si>
  <si>
    <t>Sỹ sô</t>
  </si>
  <si>
    <t xml:space="preserve">Hóa </t>
  </si>
  <si>
    <t>Số bài</t>
  </si>
  <si>
    <t>Số
HS
vắng</t>
  </si>
  <si>
    <t>Năm học 2014-2015</t>
  </si>
  <si>
    <t>Năm học 2015-2016</t>
  </si>
  <si>
    <t>BẢNG TỔNG HỢP KẾT QUẢ KHẢO SÁT CHẤT LƯỢNG KHỐI 9 NĂM HỌC 2015-2016</t>
  </si>
  <si>
    <t>So sánh</t>
  </si>
  <si>
    <t>N.Trường Tộ</t>
  </si>
  <si>
    <t>TH ĐH Vinh</t>
  </si>
  <si>
    <t>Đ. Thai Mai</t>
  </si>
  <si>
    <t>Sỹ 
sô</t>
  </si>
  <si>
    <t>Trường 
THCS</t>
  </si>
  <si>
    <t>Đầu năm</t>
  </si>
  <si>
    <t>BẢNG TỔNG HỢP KẾT QUẢ KHẢO SÁT CHẤT LƯỢNG KHỐI 6  NĂM HỌC 2015-2016</t>
  </si>
  <si>
    <t>N.T. Tộ</t>
  </si>
  <si>
    <t>Số bài chấm PK sửa điểm</t>
  </si>
  <si>
    <t>HS vắng</t>
  </si>
  <si>
    <t>N. Trường Tộ</t>
  </si>
  <si>
    <t>Điểm TB</t>
  </si>
  <si>
    <t>Hermann</t>
  </si>
  <si>
    <t xml:space="preserve">Điểm </t>
  </si>
  <si>
    <t xml:space="preserve">Hermann </t>
  </si>
  <si>
    <t>ĐTM - Xét tuyển</t>
  </si>
  <si>
    <t>ĐTM - H. Phúc</t>
  </si>
  <si>
    <t>ĐTM - H.Phúc</t>
  </si>
  <si>
    <t>ĐTM-Xét tuyển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</si>
</sst>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  <numFmt numFmtId="182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uble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6" xfId="0" applyFont="1" applyBorder="1" applyAlignment="1">
      <alignment/>
    </xf>
    <xf numFmtId="0" fontId="49" fillId="0" borderId="12" xfId="0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8" fillId="0" borderId="17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" fontId="51" fillId="0" borderId="14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2" fontId="50" fillId="0" borderId="16" xfId="0" applyNumberFormat="1" applyFont="1" applyBorder="1" applyAlignment="1">
      <alignment horizontal="center"/>
    </xf>
    <xf numFmtId="1" fontId="51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2" fontId="8" fillId="3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1" fontId="11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8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35" xfId="0" applyFont="1" applyBorder="1" applyAlignment="1">
      <alignment horizontal="center" wrapText="1"/>
    </xf>
    <xf numFmtId="2" fontId="51" fillId="0" borderId="36" xfId="0" applyNumberFormat="1" applyFont="1" applyBorder="1" applyAlignment="1">
      <alignment horizontal="center"/>
    </xf>
    <xf numFmtId="2" fontId="51" fillId="0" borderId="37" xfId="0" applyNumberFormat="1" applyFont="1" applyBorder="1" applyAlignment="1">
      <alignment horizontal="center"/>
    </xf>
    <xf numFmtId="2" fontId="51" fillId="0" borderId="38" xfId="0" applyNumberFormat="1" applyFont="1" applyBorder="1" applyAlignment="1">
      <alignment horizontal="center"/>
    </xf>
    <xf numFmtId="0" fontId="51" fillId="0" borderId="39" xfId="0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2" fontId="51" fillId="0" borderId="41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4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44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4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49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2" fontId="51" fillId="0" borderId="52" xfId="0" applyNumberFormat="1" applyFont="1" applyBorder="1" applyAlignment="1">
      <alignment horizontal="center"/>
    </xf>
    <xf numFmtId="2" fontId="51" fillId="0" borderId="53" xfId="0" applyNumberFormat="1" applyFont="1" applyBorder="1" applyAlignment="1">
      <alignment horizontal="center"/>
    </xf>
    <xf numFmtId="2" fontId="51" fillId="0" borderId="41" xfId="0" applyNumberFormat="1" applyFont="1" applyBorder="1" applyAlignment="1">
      <alignment horizontal="center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2" fontId="51" fillId="0" borderId="59" xfId="0" applyNumberFormat="1" applyFont="1" applyBorder="1" applyAlignment="1">
      <alignment horizontal="center"/>
    </xf>
    <xf numFmtId="2" fontId="51" fillId="0" borderId="60" xfId="0" applyNumberFormat="1" applyFont="1" applyBorder="1" applyAlignment="1">
      <alignment horizontal="center"/>
    </xf>
    <xf numFmtId="2" fontId="51" fillId="0" borderId="61" xfId="0" applyNumberFormat="1" applyFont="1" applyBorder="1" applyAlignment="1">
      <alignment horizontal="center"/>
    </xf>
    <xf numFmtId="0" fontId="51" fillId="0" borderId="62" xfId="0" applyFont="1" applyBorder="1" applyAlignment="1">
      <alignment horizontal="center" wrapText="1"/>
    </xf>
    <xf numFmtId="0" fontId="51" fillId="0" borderId="63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11" fillId="0" borderId="71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</xdr:rowOff>
    </xdr:from>
    <xdr:to>
      <xdr:col>17</xdr:col>
      <xdr:colOff>304800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2971800" y="219075"/>
          <a:ext cx="30956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19050</xdr:rowOff>
    </xdr:from>
    <xdr:to>
      <xdr:col>14</xdr:col>
      <xdr:colOff>419100</xdr:colOff>
      <xdr:row>1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971925" y="228600"/>
          <a:ext cx="18954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200025</xdr:rowOff>
    </xdr:from>
    <xdr:to>
      <xdr:col>15</xdr:col>
      <xdr:colOff>342900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4124325" y="200025"/>
          <a:ext cx="14954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421875" style="1" customWidth="1"/>
    <col min="2" max="2" width="16.28125" style="1" customWidth="1"/>
    <col min="3" max="3" width="5.140625" style="1" bestFit="1" customWidth="1"/>
    <col min="4" max="4" width="5.00390625" style="1" hidden="1" customWidth="1"/>
    <col min="5" max="5" width="4.8515625" style="1" customWidth="1"/>
    <col min="6" max="6" width="6.00390625" style="1" customWidth="1"/>
    <col min="7" max="7" width="5.00390625" style="1" customWidth="1"/>
    <col min="8" max="8" width="5.7109375" style="1" customWidth="1"/>
    <col min="9" max="9" width="4.8515625" style="1" customWidth="1"/>
    <col min="10" max="10" width="5.421875" style="1" customWidth="1"/>
    <col min="11" max="11" width="4.28125" style="1" customWidth="1"/>
    <col min="12" max="12" width="5.00390625" style="1" customWidth="1"/>
    <col min="13" max="13" width="4.421875" style="1" customWidth="1"/>
    <col min="14" max="14" width="4.57421875" style="1" customWidth="1"/>
    <col min="15" max="15" width="5.140625" style="1" customWidth="1"/>
    <col min="16" max="16" width="6.140625" style="1" hidden="1" customWidth="1"/>
    <col min="17" max="17" width="5.28125" style="1" customWidth="1"/>
    <col min="18" max="18" width="5.00390625" style="1" customWidth="1"/>
    <col min="19" max="19" width="4.7109375" style="1" customWidth="1"/>
    <col min="20" max="20" width="5.140625" style="1" customWidth="1"/>
    <col min="21" max="21" width="4.421875" style="1" customWidth="1"/>
    <col min="22" max="22" width="5.28125" style="1" customWidth="1"/>
    <col min="23" max="23" width="4.57421875" style="1" customWidth="1"/>
    <col min="24" max="24" width="5.421875" style="1" customWidth="1"/>
    <col min="25" max="25" width="5.140625" style="1" customWidth="1"/>
    <col min="26" max="26" width="5.28125" style="1" customWidth="1"/>
    <col min="27" max="27" width="4.28125" style="1" customWidth="1"/>
    <col min="28" max="28" width="6.140625" style="1" customWidth="1"/>
    <col min="29" max="16384" width="9.140625" style="1" customWidth="1"/>
  </cols>
  <sheetData>
    <row r="1" spans="1:27" ht="16.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3" spans="1:28" ht="16.5">
      <c r="A3" s="139" t="s">
        <v>36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ht="12" customHeight="1" thickBot="1"/>
    <row r="5" spans="1:28" ht="30" customHeight="1">
      <c r="A5" s="140" t="s">
        <v>35</v>
      </c>
      <c r="B5" s="142" t="s">
        <v>4</v>
      </c>
      <c r="C5" s="136" t="s">
        <v>32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 t="s">
        <v>0</v>
      </c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4" t="s">
        <v>30</v>
      </c>
      <c r="AA5" s="134"/>
      <c r="AB5" s="144" t="s">
        <v>55</v>
      </c>
    </row>
    <row r="6" spans="1:28" ht="16.5" customHeight="1">
      <c r="A6" s="141"/>
      <c r="B6" s="143"/>
      <c r="C6" s="148" t="s">
        <v>38</v>
      </c>
      <c r="D6" s="3"/>
      <c r="E6" s="149" t="s">
        <v>56</v>
      </c>
      <c r="F6" s="133" t="s">
        <v>1</v>
      </c>
      <c r="G6" s="133"/>
      <c r="H6" s="133" t="s">
        <v>28</v>
      </c>
      <c r="I6" s="133"/>
      <c r="J6" s="133" t="s">
        <v>33</v>
      </c>
      <c r="K6" s="133"/>
      <c r="L6" s="133" t="s">
        <v>2</v>
      </c>
      <c r="M6" s="133"/>
      <c r="N6" s="135" t="s">
        <v>37</v>
      </c>
      <c r="O6" s="135" t="s">
        <v>39</v>
      </c>
      <c r="P6" s="4"/>
      <c r="Q6" s="149" t="s">
        <v>56</v>
      </c>
      <c r="R6" s="133" t="s">
        <v>1</v>
      </c>
      <c r="S6" s="133"/>
      <c r="T6" s="133" t="s">
        <v>28</v>
      </c>
      <c r="U6" s="133"/>
      <c r="V6" s="133" t="s">
        <v>3</v>
      </c>
      <c r="W6" s="133"/>
      <c r="X6" s="133" t="s">
        <v>34</v>
      </c>
      <c r="Y6" s="133"/>
      <c r="Z6" s="135"/>
      <c r="AA6" s="135"/>
      <c r="AB6" s="145"/>
    </row>
    <row r="7" spans="1:28" ht="17.25" customHeight="1">
      <c r="A7" s="141"/>
      <c r="B7" s="143"/>
      <c r="C7" s="148"/>
      <c r="D7" s="3"/>
      <c r="E7" s="150"/>
      <c r="F7" s="5" t="s">
        <v>29</v>
      </c>
      <c r="G7" s="5" t="s">
        <v>35</v>
      </c>
      <c r="H7" s="5" t="s">
        <v>29</v>
      </c>
      <c r="I7" s="5" t="s">
        <v>35</v>
      </c>
      <c r="J7" s="5" t="s">
        <v>29</v>
      </c>
      <c r="K7" s="5" t="s">
        <v>35</v>
      </c>
      <c r="L7" s="5" t="s">
        <v>29</v>
      </c>
      <c r="M7" s="5" t="s">
        <v>35</v>
      </c>
      <c r="N7" s="135"/>
      <c r="O7" s="135"/>
      <c r="P7" s="4"/>
      <c r="Q7" s="150"/>
      <c r="R7" s="5" t="s">
        <v>29</v>
      </c>
      <c r="S7" s="5" t="s">
        <v>35</v>
      </c>
      <c r="T7" s="5" t="s">
        <v>29</v>
      </c>
      <c r="U7" s="5" t="s">
        <v>35</v>
      </c>
      <c r="V7" s="5" t="s">
        <v>29</v>
      </c>
      <c r="W7" s="5" t="s">
        <v>35</v>
      </c>
      <c r="X7" s="5" t="s">
        <v>29</v>
      </c>
      <c r="Y7" s="5" t="s">
        <v>35</v>
      </c>
      <c r="Z7" s="5" t="s">
        <v>29</v>
      </c>
      <c r="AA7" s="5" t="s">
        <v>35</v>
      </c>
      <c r="AB7" s="145"/>
    </row>
    <row r="8" spans="1:28" ht="18" customHeight="1">
      <c r="A8" s="6">
        <v>1</v>
      </c>
      <c r="B8" s="17" t="s">
        <v>62</v>
      </c>
      <c r="C8" s="20">
        <v>126</v>
      </c>
      <c r="D8" s="8">
        <v>263</v>
      </c>
      <c r="E8" s="8">
        <v>0</v>
      </c>
      <c r="F8" s="21">
        <v>8.56</v>
      </c>
      <c r="G8" s="7">
        <f>RANK(F8,F$8:F$34)</f>
        <v>1</v>
      </c>
      <c r="H8" s="21">
        <v>6.88</v>
      </c>
      <c r="I8" s="7">
        <f>RANK(H8,H$8:H$34)</f>
        <v>2</v>
      </c>
      <c r="J8" s="21">
        <v>7.95</v>
      </c>
      <c r="K8" s="7">
        <f>RANK(J8,J$8:J$34)</f>
        <v>1</v>
      </c>
      <c r="L8" s="21">
        <v>8.45</v>
      </c>
      <c r="M8" s="7">
        <f>RANK(L8,L$8:L$34)</f>
        <v>1</v>
      </c>
      <c r="N8" s="22"/>
      <c r="O8" s="33">
        <v>241</v>
      </c>
      <c r="P8" s="7">
        <v>240</v>
      </c>
      <c r="Q8" s="7">
        <f>O8-P8</f>
        <v>1</v>
      </c>
      <c r="R8" s="21">
        <v>8.39</v>
      </c>
      <c r="S8" s="7">
        <f>RANK(R8,R$8:R$34)</f>
        <v>1</v>
      </c>
      <c r="T8" s="21">
        <v>7.8</v>
      </c>
      <c r="U8" s="7">
        <f>RANK(T8,T$8:T$34)</f>
        <v>1</v>
      </c>
      <c r="V8" s="21">
        <v>8.9</v>
      </c>
      <c r="W8" s="7">
        <f>RANK(V8,V$8:V$34)</f>
        <v>1</v>
      </c>
      <c r="X8" s="21">
        <v>6.35</v>
      </c>
      <c r="Y8" s="7">
        <f>RANK(X8,X$8:X$34)</f>
        <v>2</v>
      </c>
      <c r="Z8" s="22">
        <v>7.91</v>
      </c>
      <c r="AA8" s="8">
        <f>RANK(Z8,Z$8:Z$34)</f>
        <v>1</v>
      </c>
      <c r="AB8" s="146">
        <v>37</v>
      </c>
    </row>
    <row r="9" spans="1:28" ht="18" customHeight="1">
      <c r="A9" s="6">
        <v>2</v>
      </c>
      <c r="B9" s="17" t="s">
        <v>63</v>
      </c>
      <c r="C9" s="20">
        <v>137</v>
      </c>
      <c r="D9" s="8"/>
      <c r="E9" s="8">
        <v>1</v>
      </c>
      <c r="F9" s="21">
        <v>7.76</v>
      </c>
      <c r="G9" s="7">
        <f>RANK(F9,F$8:F$34)</f>
        <v>2</v>
      </c>
      <c r="H9" s="21">
        <v>5.64</v>
      </c>
      <c r="I9" s="7">
        <f>RANK(H9,H$8:H$34)</f>
        <v>19</v>
      </c>
      <c r="J9" s="21">
        <v>6.67</v>
      </c>
      <c r="K9" s="7">
        <f>RANK(J9,J$8:J$34)</f>
        <v>6</v>
      </c>
      <c r="L9" s="21">
        <v>7.11</v>
      </c>
      <c r="M9" s="7">
        <f>RANK(L9,L$8:L$34)</f>
        <v>3</v>
      </c>
      <c r="N9" s="22"/>
      <c r="O9" s="33"/>
      <c r="P9" s="7"/>
      <c r="Q9" s="7"/>
      <c r="R9" s="21"/>
      <c r="S9" s="7"/>
      <c r="T9" s="21"/>
      <c r="U9" s="7"/>
      <c r="V9" s="21"/>
      <c r="W9" s="7"/>
      <c r="X9" s="21"/>
      <c r="Y9" s="7"/>
      <c r="Z9" s="22"/>
      <c r="AA9" s="8"/>
      <c r="AB9" s="147"/>
    </row>
    <row r="10" spans="1:28" ht="19.5" customHeight="1">
      <c r="A10" s="9">
        <v>3</v>
      </c>
      <c r="B10" s="18" t="s">
        <v>16</v>
      </c>
      <c r="C10" s="23">
        <v>277</v>
      </c>
      <c r="D10" s="11">
        <v>275</v>
      </c>
      <c r="E10" s="11">
        <v>2</v>
      </c>
      <c r="F10" s="24">
        <v>6.9</v>
      </c>
      <c r="G10" s="7">
        <f>RANK(F10,F$8:F$34)</f>
        <v>4</v>
      </c>
      <c r="H10" s="24">
        <v>6.54</v>
      </c>
      <c r="I10" s="7">
        <f>RANK(H10,H$8:H$34)</f>
        <v>4</v>
      </c>
      <c r="J10" s="24">
        <v>6.99</v>
      </c>
      <c r="K10" s="7">
        <f>RANK(J10,J$8:J$34)</f>
        <v>4</v>
      </c>
      <c r="L10" s="24">
        <v>6.08</v>
      </c>
      <c r="M10" s="7">
        <f>RANK(L10,L$8:L$34)</f>
        <v>9</v>
      </c>
      <c r="N10" s="24">
        <v>7.36</v>
      </c>
      <c r="O10" s="34">
        <v>229</v>
      </c>
      <c r="P10" s="10">
        <v>229</v>
      </c>
      <c r="Q10" s="10">
        <f>O10-P10</f>
        <v>0</v>
      </c>
      <c r="R10" s="24">
        <v>6.73</v>
      </c>
      <c r="S10" s="7">
        <f>RANK(R10,R$8:R$34)</f>
        <v>5</v>
      </c>
      <c r="T10" s="26">
        <v>6.64</v>
      </c>
      <c r="U10" s="7">
        <f>RANK(T10,T$8:T$34)</f>
        <v>5</v>
      </c>
      <c r="V10" s="24">
        <v>7.45</v>
      </c>
      <c r="W10" s="7">
        <f>RANK(V10,V$8:V$34)</f>
        <v>2</v>
      </c>
      <c r="X10" s="24">
        <v>6.59</v>
      </c>
      <c r="Y10" s="7">
        <f>RANK(X10,X$8:X$34)</f>
        <v>1</v>
      </c>
      <c r="Z10" s="22">
        <v>6.808888888888889</v>
      </c>
      <c r="AA10" s="8">
        <f>RANK(Z10,Z$8:Z$34)</f>
        <v>2</v>
      </c>
      <c r="AB10" s="25">
        <v>25</v>
      </c>
    </row>
    <row r="11" spans="1:28" ht="19.5" customHeight="1">
      <c r="A11" s="9">
        <v>4</v>
      </c>
      <c r="B11" s="18" t="s">
        <v>8</v>
      </c>
      <c r="C11" s="23">
        <v>136</v>
      </c>
      <c r="D11" s="11">
        <v>132</v>
      </c>
      <c r="E11" s="11">
        <v>4</v>
      </c>
      <c r="F11" s="24">
        <v>5.7</v>
      </c>
      <c r="G11" s="7">
        <f>RANK(F11,F$8:F$34)</f>
        <v>15</v>
      </c>
      <c r="H11" s="24">
        <v>6.81</v>
      </c>
      <c r="I11" s="7">
        <f>RANK(H11,H$8:H$34)</f>
        <v>3</v>
      </c>
      <c r="J11" s="24">
        <v>6.85</v>
      </c>
      <c r="K11" s="7">
        <f>RANK(J11,J$8:J$34)</f>
        <v>5</v>
      </c>
      <c r="L11" s="24">
        <v>6.73</v>
      </c>
      <c r="M11" s="7">
        <f>RANK(L11,L$8:L$34)</f>
        <v>5</v>
      </c>
      <c r="N11" s="24"/>
      <c r="O11" s="34">
        <v>140</v>
      </c>
      <c r="P11" s="10">
        <v>133</v>
      </c>
      <c r="Q11" s="10">
        <f>O11-P11</f>
        <v>7</v>
      </c>
      <c r="R11" s="24">
        <v>6.08</v>
      </c>
      <c r="S11" s="7">
        <f>RANK(R11,R$8:R$34)</f>
        <v>13</v>
      </c>
      <c r="T11" s="24">
        <v>6.65</v>
      </c>
      <c r="U11" s="7">
        <f>RANK(T11,T$8:T$34)</f>
        <v>4</v>
      </c>
      <c r="V11" s="24">
        <v>5.4</v>
      </c>
      <c r="W11" s="7">
        <f>RANK(V11,V$8:V$34)</f>
        <v>21</v>
      </c>
      <c r="X11" s="24">
        <v>5.15</v>
      </c>
      <c r="Y11" s="7">
        <f>RANK(X11,X$8:X$34)</f>
        <v>8</v>
      </c>
      <c r="Z11" s="12">
        <v>6.17125</v>
      </c>
      <c r="AA11" s="8">
        <f>RANK(Z11,Z$8:Z$34)</f>
        <v>3</v>
      </c>
      <c r="AB11" s="25">
        <v>65</v>
      </c>
    </row>
    <row r="12" spans="1:28" ht="19.5" customHeight="1">
      <c r="A12" s="9">
        <v>5</v>
      </c>
      <c r="B12" s="18" t="s">
        <v>20</v>
      </c>
      <c r="C12" s="23">
        <v>393</v>
      </c>
      <c r="D12" s="11">
        <v>388</v>
      </c>
      <c r="E12" s="11">
        <v>5</v>
      </c>
      <c r="F12" s="24">
        <v>6.45</v>
      </c>
      <c r="G12" s="7">
        <f>RANK(F12,F$8:F$34)</f>
        <v>6</v>
      </c>
      <c r="H12" s="24">
        <v>6.16</v>
      </c>
      <c r="I12" s="7">
        <f>RANK(H12,H$8:H$34)</f>
        <v>11</v>
      </c>
      <c r="J12" s="24">
        <v>6.52</v>
      </c>
      <c r="K12" s="7">
        <f>RANK(J12,J$8:J$34)</f>
        <v>9</v>
      </c>
      <c r="L12" s="24">
        <v>6.47</v>
      </c>
      <c r="M12" s="7">
        <f>RANK(L12,L$8:L$34)</f>
        <v>6</v>
      </c>
      <c r="N12" s="24"/>
      <c r="O12" s="34">
        <v>307</v>
      </c>
      <c r="P12" s="10">
        <v>307</v>
      </c>
      <c r="Q12" s="10">
        <f>O12-P12</f>
        <v>0</v>
      </c>
      <c r="R12" s="24">
        <v>6.84</v>
      </c>
      <c r="S12" s="7">
        <f>RANK(R12,R$8:R$34)</f>
        <v>4</v>
      </c>
      <c r="T12" s="24">
        <v>6.34</v>
      </c>
      <c r="U12" s="7">
        <f>RANK(T12,T$8:T$34)</f>
        <v>8</v>
      </c>
      <c r="V12" s="24">
        <v>6.81</v>
      </c>
      <c r="W12" s="7">
        <f>RANK(V12,V$8:V$34)</f>
        <v>7</v>
      </c>
      <c r="X12" s="24">
        <v>3.66</v>
      </c>
      <c r="Y12" s="7">
        <f>RANK(X12,X$8:X$34)</f>
        <v>21</v>
      </c>
      <c r="Z12" s="12">
        <v>6.15625</v>
      </c>
      <c r="AA12" s="8">
        <f>RANK(Z12,Z$8:Z$34)</f>
        <v>4</v>
      </c>
      <c r="AB12" s="25">
        <v>51</v>
      </c>
    </row>
    <row r="13" spans="1:28" ht="19.5" customHeight="1">
      <c r="A13" s="9">
        <v>6</v>
      </c>
      <c r="B13" s="18" t="s">
        <v>18</v>
      </c>
      <c r="C13" s="23">
        <v>199</v>
      </c>
      <c r="D13" s="11">
        <v>199</v>
      </c>
      <c r="E13" s="11">
        <v>0</v>
      </c>
      <c r="F13" s="24">
        <v>5.97</v>
      </c>
      <c r="G13" s="7">
        <f>RANK(F13,F$8:F$34)</f>
        <v>12</v>
      </c>
      <c r="H13" s="24">
        <v>6.5</v>
      </c>
      <c r="I13" s="7">
        <f>RANK(H13,H$8:H$34)</f>
        <v>6</v>
      </c>
      <c r="J13" s="24">
        <v>6.54</v>
      </c>
      <c r="K13" s="7">
        <f>RANK(J13,J$8:J$34)</f>
        <v>8</v>
      </c>
      <c r="L13" s="24">
        <v>6.81</v>
      </c>
      <c r="M13" s="7">
        <f>RANK(L13,L$8:L$34)</f>
        <v>4</v>
      </c>
      <c r="N13" s="24"/>
      <c r="O13" s="34">
        <v>201</v>
      </c>
      <c r="P13" s="10">
        <v>201</v>
      </c>
      <c r="Q13" s="10">
        <f>O13-P13</f>
        <v>0</v>
      </c>
      <c r="R13" s="24">
        <v>6.95</v>
      </c>
      <c r="S13" s="7">
        <f>RANK(R13,R$8:R$34)</f>
        <v>3</v>
      </c>
      <c r="T13" s="24">
        <v>5.76</v>
      </c>
      <c r="U13" s="7">
        <f>RANK(T13,T$8:T$34)</f>
        <v>16</v>
      </c>
      <c r="V13" s="24">
        <v>6.76</v>
      </c>
      <c r="W13" s="7">
        <f>RANK(V13,V$8:V$34)</f>
        <v>9</v>
      </c>
      <c r="X13" s="24">
        <v>3.89</v>
      </c>
      <c r="Y13" s="7">
        <f>RANK(X13,X$8:X$34)</f>
        <v>18</v>
      </c>
      <c r="Z13" s="12">
        <v>6.147499999999999</v>
      </c>
      <c r="AA13" s="8">
        <f>RANK(Z13,Z$8:Z$34)</f>
        <v>5</v>
      </c>
      <c r="AB13" s="25">
        <v>68</v>
      </c>
    </row>
    <row r="14" spans="1:28" ht="19.5" customHeight="1">
      <c r="A14" s="9">
        <v>7</v>
      </c>
      <c r="B14" s="18" t="s">
        <v>22</v>
      </c>
      <c r="C14" s="23">
        <v>158</v>
      </c>
      <c r="D14" s="11">
        <v>158</v>
      </c>
      <c r="E14" s="11">
        <v>0</v>
      </c>
      <c r="F14" s="24">
        <v>6.6</v>
      </c>
      <c r="G14" s="7">
        <f>RANK(F14,F$8:F$34)</f>
        <v>5</v>
      </c>
      <c r="H14" s="24">
        <v>5.88</v>
      </c>
      <c r="I14" s="7">
        <f>RANK(H14,H$8:H$34)</f>
        <v>16</v>
      </c>
      <c r="J14" s="24">
        <v>5.91</v>
      </c>
      <c r="K14" s="7">
        <f>RANK(J14,J$8:J$34)</f>
        <v>11</v>
      </c>
      <c r="L14" s="24">
        <v>5.56</v>
      </c>
      <c r="M14" s="7">
        <f>RANK(L14,L$8:L$34)</f>
        <v>13</v>
      </c>
      <c r="N14" s="24"/>
      <c r="O14" s="34">
        <v>167</v>
      </c>
      <c r="P14" s="10">
        <v>165</v>
      </c>
      <c r="Q14" s="10">
        <f>O14-P14</f>
        <v>2</v>
      </c>
      <c r="R14" s="24">
        <v>6.69</v>
      </c>
      <c r="S14" s="7">
        <f>RANK(R14,R$8:R$34)</f>
        <v>7</v>
      </c>
      <c r="T14" s="24">
        <v>5.33</v>
      </c>
      <c r="U14" s="7">
        <f>RANK(T14,T$8:T$34)</f>
        <v>18</v>
      </c>
      <c r="V14" s="24">
        <v>6.69</v>
      </c>
      <c r="W14" s="7">
        <f>RANK(V14,V$8:V$34)</f>
        <v>10</v>
      </c>
      <c r="X14" s="24">
        <v>5.8</v>
      </c>
      <c r="Y14" s="7">
        <f>RANK(X14,X$8:X$34)</f>
        <v>5</v>
      </c>
      <c r="Z14" s="12">
        <v>6.057499999999999</v>
      </c>
      <c r="AA14" s="8">
        <f>RANK(Z14,Z$8:Z$34)</f>
        <v>6</v>
      </c>
      <c r="AB14" s="25">
        <v>145</v>
      </c>
    </row>
    <row r="15" spans="1:28" ht="19.5" customHeight="1">
      <c r="A15" s="9">
        <v>8</v>
      </c>
      <c r="B15" s="18" t="s">
        <v>19</v>
      </c>
      <c r="C15" s="23">
        <v>178</v>
      </c>
      <c r="D15" s="11">
        <v>177</v>
      </c>
      <c r="E15" s="11">
        <v>1</v>
      </c>
      <c r="F15" s="24">
        <v>5.63</v>
      </c>
      <c r="G15" s="7">
        <f>RANK(F15,F$8:F$34)</f>
        <v>17</v>
      </c>
      <c r="H15" s="24">
        <v>5.82</v>
      </c>
      <c r="I15" s="7">
        <f>RANK(H15,H$8:H$34)</f>
        <v>18</v>
      </c>
      <c r="J15" s="24">
        <v>7.17</v>
      </c>
      <c r="K15" s="7">
        <f>RANK(J15,J$8:J$34)</f>
        <v>3</v>
      </c>
      <c r="L15" s="24">
        <v>4.98</v>
      </c>
      <c r="M15" s="7">
        <f>RANK(L15,L$8:L$34)</f>
        <v>19</v>
      </c>
      <c r="N15" s="24"/>
      <c r="O15" s="34">
        <v>112</v>
      </c>
      <c r="P15" s="10">
        <v>110</v>
      </c>
      <c r="Q15" s="10">
        <f>O15-P15</f>
        <v>2</v>
      </c>
      <c r="R15" s="24">
        <v>6.2</v>
      </c>
      <c r="S15" s="7">
        <f>RANK(R15,R$8:R$34)</f>
        <v>9</v>
      </c>
      <c r="T15" s="24">
        <v>5.32</v>
      </c>
      <c r="U15" s="7">
        <f>RANK(T15,T$8:T$34)</f>
        <v>19</v>
      </c>
      <c r="V15" s="24">
        <v>6.95</v>
      </c>
      <c r="W15" s="7">
        <f>RANK(V15,V$8:V$34)</f>
        <v>6</v>
      </c>
      <c r="X15" s="24">
        <v>5.82</v>
      </c>
      <c r="Y15" s="7">
        <f>RANK(X15,X$8:X$34)</f>
        <v>4</v>
      </c>
      <c r="Z15" s="12">
        <v>5.98625</v>
      </c>
      <c r="AA15" s="8">
        <f>RANK(Z15,Z$8:Z$34)</f>
        <v>7</v>
      </c>
      <c r="AB15" s="25">
        <v>16</v>
      </c>
    </row>
    <row r="16" spans="1:28" ht="19.5" customHeight="1">
      <c r="A16" s="9">
        <v>9</v>
      </c>
      <c r="B16" s="18" t="s">
        <v>21</v>
      </c>
      <c r="C16" s="23">
        <v>139</v>
      </c>
      <c r="D16" s="11">
        <v>135</v>
      </c>
      <c r="E16" s="11">
        <v>4</v>
      </c>
      <c r="F16" s="24">
        <v>6.11</v>
      </c>
      <c r="G16" s="7">
        <f>RANK(F16,F$8:F$34)</f>
        <v>11</v>
      </c>
      <c r="H16" s="24">
        <v>5.94</v>
      </c>
      <c r="I16" s="7">
        <f>RANK(H16,H$8:H$34)</f>
        <v>14</v>
      </c>
      <c r="J16" s="24">
        <v>5.44</v>
      </c>
      <c r="K16" s="7">
        <f>RANK(J16,J$8:J$34)</f>
        <v>15</v>
      </c>
      <c r="L16" s="24">
        <v>5.77</v>
      </c>
      <c r="M16" s="7">
        <f>RANK(L16,L$8:L$34)</f>
        <v>11</v>
      </c>
      <c r="N16" s="24"/>
      <c r="O16" s="34">
        <v>115</v>
      </c>
      <c r="P16" s="10">
        <v>112</v>
      </c>
      <c r="Q16" s="10">
        <f>O16-P16</f>
        <v>3</v>
      </c>
      <c r="R16" s="24">
        <v>7.03</v>
      </c>
      <c r="S16" s="7">
        <f>RANK(R16,R$8:R$34)</f>
        <v>2</v>
      </c>
      <c r="T16" s="24">
        <v>6.43</v>
      </c>
      <c r="U16" s="7">
        <f>RANK(T16,T$8:T$34)</f>
        <v>7</v>
      </c>
      <c r="V16" s="24">
        <v>6.27</v>
      </c>
      <c r="W16" s="7">
        <f>RANK(V16,V$8:V$34)</f>
        <v>15</v>
      </c>
      <c r="X16" s="24">
        <v>4.33</v>
      </c>
      <c r="Y16" s="7">
        <f>RANK(X16,X$8:X$34)</f>
        <v>13</v>
      </c>
      <c r="Z16" s="12">
        <v>5.914999999999999</v>
      </c>
      <c r="AA16" s="8">
        <f>RANK(Z16,Z$8:Z$34)</f>
        <v>8</v>
      </c>
      <c r="AB16" s="25">
        <f>15+11</f>
        <v>26</v>
      </c>
    </row>
    <row r="17" spans="1:28" ht="19.5" customHeight="1">
      <c r="A17" s="9">
        <v>10</v>
      </c>
      <c r="B17" s="18" t="s">
        <v>24</v>
      </c>
      <c r="C17" s="23">
        <v>352</v>
      </c>
      <c r="D17" s="11">
        <v>352</v>
      </c>
      <c r="E17" s="11">
        <v>0</v>
      </c>
      <c r="F17" s="24">
        <v>6.45</v>
      </c>
      <c r="G17" s="7">
        <f>RANK(F17,F$8:F$34)</f>
        <v>6</v>
      </c>
      <c r="H17" s="24">
        <v>6.18</v>
      </c>
      <c r="I17" s="7">
        <f>RANK(H17,H$8:H$34)</f>
        <v>10</v>
      </c>
      <c r="J17" s="24">
        <v>4.7</v>
      </c>
      <c r="K17" s="7">
        <f>RANK(J17,J$8:J$34)</f>
        <v>24</v>
      </c>
      <c r="L17" s="24">
        <v>4.9</v>
      </c>
      <c r="M17" s="7">
        <f>RANK(L17,L$8:L$34)</f>
        <v>21</v>
      </c>
      <c r="N17" s="24">
        <v>6.8</v>
      </c>
      <c r="O17" s="34">
        <v>296</v>
      </c>
      <c r="P17" s="10">
        <v>291</v>
      </c>
      <c r="Q17" s="10">
        <f>O17-P17</f>
        <v>5</v>
      </c>
      <c r="R17" s="24">
        <v>6.7</v>
      </c>
      <c r="S17" s="7">
        <f>RANK(R17,R$8:R$34)</f>
        <v>6</v>
      </c>
      <c r="T17" s="24">
        <v>6</v>
      </c>
      <c r="U17" s="7">
        <f>RANK(T17,T$8:T$34)</f>
        <v>11</v>
      </c>
      <c r="V17" s="24">
        <v>6.4</v>
      </c>
      <c r="W17" s="7">
        <f>RANK(V17,V$8:V$34)</f>
        <v>14</v>
      </c>
      <c r="X17" s="24">
        <v>4.8</v>
      </c>
      <c r="Y17" s="7">
        <f>RANK(X17,X$8:X$34)</f>
        <v>11</v>
      </c>
      <c r="Z17" s="12">
        <v>5.881111111111109</v>
      </c>
      <c r="AA17" s="8">
        <f>RANK(Z17,Z$8:Z$34)</f>
        <v>9</v>
      </c>
      <c r="AB17" s="25">
        <v>88</v>
      </c>
    </row>
    <row r="18" spans="1:28" ht="19.5" customHeight="1">
      <c r="A18" s="9">
        <v>11</v>
      </c>
      <c r="B18" s="18" t="s">
        <v>6</v>
      </c>
      <c r="C18" s="23">
        <v>107</v>
      </c>
      <c r="D18" s="11">
        <v>107</v>
      </c>
      <c r="E18" s="11">
        <v>0</v>
      </c>
      <c r="F18" s="24">
        <v>5.32</v>
      </c>
      <c r="G18" s="7">
        <f>RANK(F18,F$8:F$34)</f>
        <v>20</v>
      </c>
      <c r="H18" s="24">
        <v>6.29</v>
      </c>
      <c r="I18" s="7">
        <f>RANK(H18,H$8:H$34)</f>
        <v>9</v>
      </c>
      <c r="J18" s="24">
        <v>5.91</v>
      </c>
      <c r="K18" s="7">
        <f>RANK(J18,J$8:J$34)</f>
        <v>11</v>
      </c>
      <c r="L18" s="24">
        <v>4.91</v>
      </c>
      <c r="M18" s="7">
        <f>RANK(L18,L$8:L$34)</f>
        <v>20</v>
      </c>
      <c r="N18" s="24"/>
      <c r="O18" s="34">
        <v>88</v>
      </c>
      <c r="P18" s="10">
        <v>88</v>
      </c>
      <c r="Q18" s="10">
        <f>O18-P18</f>
        <v>0</v>
      </c>
      <c r="R18" s="24">
        <v>5.91</v>
      </c>
      <c r="S18" s="7">
        <f>RANK(R18,R$8:R$34)</f>
        <v>15</v>
      </c>
      <c r="T18" s="24">
        <v>6.68</v>
      </c>
      <c r="U18" s="7">
        <f>RANK(T18,T$8:T$34)</f>
        <v>3</v>
      </c>
      <c r="V18" s="24">
        <v>6.52</v>
      </c>
      <c r="W18" s="7">
        <f>RANK(V18,V$8:V$34)</f>
        <v>13</v>
      </c>
      <c r="X18" s="24">
        <v>5.49</v>
      </c>
      <c r="Y18" s="7">
        <f>RANK(X18,X$8:X$34)</f>
        <v>7</v>
      </c>
      <c r="Z18" s="12">
        <v>5.878749999999999</v>
      </c>
      <c r="AA18" s="8">
        <f>RANK(Z18,Z$8:Z$34)</f>
        <v>10</v>
      </c>
      <c r="AB18" s="25">
        <v>12</v>
      </c>
    </row>
    <row r="19" spans="1:28" ht="19.5" customHeight="1">
      <c r="A19" s="9">
        <v>12</v>
      </c>
      <c r="B19" s="18" t="s">
        <v>5</v>
      </c>
      <c r="C19" s="23">
        <v>90</v>
      </c>
      <c r="D19" s="11">
        <v>89</v>
      </c>
      <c r="E19" s="11">
        <v>1</v>
      </c>
      <c r="F19" s="24">
        <v>6.43</v>
      </c>
      <c r="G19" s="7">
        <f>RANK(F19,F$8:F$34)</f>
        <v>8</v>
      </c>
      <c r="H19" s="24">
        <v>5.41</v>
      </c>
      <c r="I19" s="7">
        <f>RANK(H19,H$8:H$34)</f>
        <v>21</v>
      </c>
      <c r="J19" s="24">
        <v>4.96</v>
      </c>
      <c r="K19" s="7">
        <f>RANK(J19,J$8:J$34)</f>
        <v>22</v>
      </c>
      <c r="L19" s="24">
        <v>5.59</v>
      </c>
      <c r="M19" s="7">
        <f>RANK(L19,L$8:L$34)</f>
        <v>12</v>
      </c>
      <c r="N19" s="12"/>
      <c r="O19" s="34">
        <v>70</v>
      </c>
      <c r="P19" s="10">
        <v>68</v>
      </c>
      <c r="Q19" s="10">
        <f>O19-P19</f>
        <v>2</v>
      </c>
      <c r="R19" s="24">
        <v>5.66</v>
      </c>
      <c r="S19" s="7">
        <f>RANK(R19,R$8:R$34)</f>
        <v>18</v>
      </c>
      <c r="T19" s="24">
        <v>6.45</v>
      </c>
      <c r="U19" s="7">
        <f>RANK(T19,T$8:T$34)</f>
        <v>6</v>
      </c>
      <c r="V19" s="24">
        <v>6.23</v>
      </c>
      <c r="W19" s="7">
        <f>RANK(V19,V$8:V$34)</f>
        <v>16</v>
      </c>
      <c r="X19" s="24">
        <v>6.17</v>
      </c>
      <c r="Y19" s="7">
        <f>RANK(X19,X$8:X$34)</f>
        <v>3</v>
      </c>
      <c r="Z19" s="12">
        <v>5.862500000000001</v>
      </c>
      <c r="AA19" s="8">
        <f>RANK(Z19,Z$8:Z$34)</f>
        <v>11</v>
      </c>
      <c r="AB19" s="25">
        <v>3</v>
      </c>
    </row>
    <row r="20" spans="1:28" ht="19.5" customHeight="1">
      <c r="A20" s="9">
        <v>13</v>
      </c>
      <c r="B20" s="18" t="s">
        <v>12</v>
      </c>
      <c r="C20" s="23">
        <v>86</v>
      </c>
      <c r="D20" s="11">
        <v>85</v>
      </c>
      <c r="E20" s="11">
        <v>1</v>
      </c>
      <c r="F20" s="24">
        <v>5.02</v>
      </c>
      <c r="G20" s="7">
        <f>RANK(F20,F$8:F$34)</f>
        <v>23</v>
      </c>
      <c r="H20" s="24">
        <v>4.7</v>
      </c>
      <c r="I20" s="7">
        <f>RANK(H20,H$8:H$34)</f>
        <v>27</v>
      </c>
      <c r="J20" s="24">
        <v>5.52</v>
      </c>
      <c r="K20" s="7">
        <f>RANK(J20,J$8:J$34)</f>
        <v>14</v>
      </c>
      <c r="L20" s="24">
        <v>6.05</v>
      </c>
      <c r="M20" s="7">
        <f>RANK(L20,L$8:L$34)</f>
        <v>10</v>
      </c>
      <c r="N20" s="24"/>
      <c r="O20" s="34">
        <v>70</v>
      </c>
      <c r="P20" s="10">
        <v>70</v>
      </c>
      <c r="Q20" s="10">
        <f>O20-P20</f>
        <v>0</v>
      </c>
      <c r="R20" s="24">
        <v>6.17</v>
      </c>
      <c r="S20" s="7">
        <f>RANK(R20,R$8:R$34)</f>
        <v>11</v>
      </c>
      <c r="T20" s="24">
        <v>6.03</v>
      </c>
      <c r="U20" s="7">
        <f>RANK(T20,T$8:T$34)</f>
        <v>10</v>
      </c>
      <c r="V20" s="24">
        <v>7.36</v>
      </c>
      <c r="W20" s="7">
        <f>RANK(V20,V$8:V$34)</f>
        <v>3</v>
      </c>
      <c r="X20" s="24">
        <v>5.67</v>
      </c>
      <c r="Y20" s="7">
        <f>RANK(X20,X$8:X$34)</f>
        <v>6</v>
      </c>
      <c r="Z20" s="12">
        <v>5.815</v>
      </c>
      <c r="AA20" s="8">
        <f>RANK(Z20,Z$8:Z$34)</f>
        <v>12</v>
      </c>
      <c r="AB20" s="25">
        <v>21</v>
      </c>
    </row>
    <row r="21" spans="1:28" ht="19.5" customHeight="1">
      <c r="A21" s="9">
        <v>14</v>
      </c>
      <c r="B21" s="18" t="s">
        <v>59</v>
      </c>
      <c r="C21" s="23">
        <v>85</v>
      </c>
      <c r="D21" s="11">
        <v>84</v>
      </c>
      <c r="E21" s="11">
        <v>1</v>
      </c>
      <c r="F21" s="24">
        <v>5.97</v>
      </c>
      <c r="G21" s="7">
        <f>RANK(F21,F$8:F$34)</f>
        <v>12</v>
      </c>
      <c r="H21" s="24">
        <v>6.16</v>
      </c>
      <c r="I21" s="7">
        <f>RANK(H21,H$8:H$34)</f>
        <v>11</v>
      </c>
      <c r="J21" s="24">
        <v>5.12</v>
      </c>
      <c r="K21" s="7">
        <f>RANK(J21,J$8:J$34)</f>
        <v>21</v>
      </c>
      <c r="L21" s="24">
        <v>5.06</v>
      </c>
      <c r="M21" s="7">
        <f>RANK(L21,L$8:L$34)</f>
        <v>18</v>
      </c>
      <c r="N21" s="12"/>
      <c r="O21" s="34">
        <v>76</v>
      </c>
      <c r="P21" s="10">
        <v>75</v>
      </c>
      <c r="Q21" s="10">
        <f>O21-P21</f>
        <v>1</v>
      </c>
      <c r="R21" s="24">
        <v>6.16</v>
      </c>
      <c r="S21" s="7">
        <f>RANK(R21,R$8:R$34)</f>
        <v>12</v>
      </c>
      <c r="T21" s="24">
        <v>6.99</v>
      </c>
      <c r="U21" s="7">
        <f>RANK(T21,T$8:T$34)</f>
        <v>2</v>
      </c>
      <c r="V21" s="24">
        <v>6.59</v>
      </c>
      <c r="W21" s="7">
        <f>RANK(V21,V$8:V$34)</f>
        <v>12</v>
      </c>
      <c r="X21" s="24">
        <v>4.08</v>
      </c>
      <c r="Y21" s="7">
        <f>RANK(X21,X$8:X$34)</f>
        <v>15</v>
      </c>
      <c r="Z21" s="12">
        <v>5.766249999999999</v>
      </c>
      <c r="AA21" s="8">
        <f>RANK(Z21,Z$8:Z$34)</f>
        <v>13</v>
      </c>
      <c r="AB21" s="25">
        <v>17</v>
      </c>
    </row>
    <row r="22" spans="1:28" ht="19.5" customHeight="1">
      <c r="A22" s="9">
        <v>15</v>
      </c>
      <c r="B22" s="18" t="s">
        <v>15</v>
      </c>
      <c r="C22" s="23">
        <v>106</v>
      </c>
      <c r="D22" s="11">
        <v>106</v>
      </c>
      <c r="E22" s="11">
        <v>0</v>
      </c>
      <c r="F22" s="24">
        <v>5.11</v>
      </c>
      <c r="G22" s="7">
        <f>RANK(F22,F$8:F$34)</f>
        <v>21</v>
      </c>
      <c r="H22" s="24">
        <v>6.51</v>
      </c>
      <c r="I22" s="7">
        <f>RANK(H22,H$8:H$34)</f>
        <v>5</v>
      </c>
      <c r="J22" s="24">
        <v>5.43</v>
      </c>
      <c r="K22" s="7">
        <f>RANK(J22,J$8:J$34)</f>
        <v>16</v>
      </c>
      <c r="L22" s="24">
        <v>5.37</v>
      </c>
      <c r="M22" s="7">
        <f>RANK(L22,L$8:L$34)</f>
        <v>15</v>
      </c>
      <c r="N22" s="12"/>
      <c r="O22" s="34">
        <v>91</v>
      </c>
      <c r="P22" s="10">
        <v>91</v>
      </c>
      <c r="Q22" s="10">
        <f>O22-P22</f>
        <v>0</v>
      </c>
      <c r="R22" s="24">
        <v>5.86</v>
      </c>
      <c r="S22" s="7">
        <f>RANK(R22,R$8:R$34)</f>
        <v>17</v>
      </c>
      <c r="T22" s="24">
        <v>5.94</v>
      </c>
      <c r="U22" s="7">
        <f>RANK(T22,T$8:T$34)</f>
        <v>12</v>
      </c>
      <c r="V22" s="24">
        <v>7.18</v>
      </c>
      <c r="W22" s="7">
        <f>RANK(V22,V$8:V$34)</f>
        <v>4</v>
      </c>
      <c r="X22" s="24">
        <v>3.99</v>
      </c>
      <c r="Y22" s="7">
        <f>RANK(X22,X$8:X$34)</f>
        <v>17</v>
      </c>
      <c r="Z22" s="12">
        <v>5.67375</v>
      </c>
      <c r="AA22" s="8">
        <f>RANK(Z22,Z$8:Z$34)</f>
        <v>14</v>
      </c>
      <c r="AB22" s="25">
        <v>14</v>
      </c>
    </row>
    <row r="23" spans="1:28" ht="19.5" customHeight="1">
      <c r="A23" s="9">
        <v>16</v>
      </c>
      <c r="B23" s="18" t="s">
        <v>13</v>
      </c>
      <c r="C23" s="23">
        <v>185</v>
      </c>
      <c r="D23" s="11">
        <v>184</v>
      </c>
      <c r="E23" s="11">
        <v>1</v>
      </c>
      <c r="F23" s="24">
        <v>6.18</v>
      </c>
      <c r="G23" s="7">
        <f>RANK(F23,F$8:F$34)</f>
        <v>10</v>
      </c>
      <c r="H23" s="24">
        <v>5.55</v>
      </c>
      <c r="I23" s="7">
        <f>RANK(H23,H$8:H$34)</f>
        <v>20</v>
      </c>
      <c r="J23" s="24">
        <v>4.83</v>
      </c>
      <c r="K23" s="7">
        <f>RANK(J23,J$8:J$34)</f>
        <v>23</v>
      </c>
      <c r="L23" s="24">
        <v>6.09</v>
      </c>
      <c r="M23" s="7">
        <f>RANK(L23,L$8:L$34)</f>
        <v>7</v>
      </c>
      <c r="N23" s="12"/>
      <c r="O23" s="34">
        <v>157</v>
      </c>
      <c r="P23" s="10">
        <v>157</v>
      </c>
      <c r="Q23" s="10">
        <f>O23-P23</f>
        <v>0</v>
      </c>
      <c r="R23" s="24">
        <v>5.9</v>
      </c>
      <c r="S23" s="7">
        <f>RANK(R23,R$8:R$34)</f>
        <v>16</v>
      </c>
      <c r="T23" s="24">
        <v>5.78</v>
      </c>
      <c r="U23" s="7">
        <f>RANK(T23,T$8:T$34)</f>
        <v>15</v>
      </c>
      <c r="V23" s="24">
        <v>6.62</v>
      </c>
      <c r="W23" s="7">
        <f>RANK(V23,V$8:V$34)</f>
        <v>11</v>
      </c>
      <c r="X23" s="24">
        <v>4.42</v>
      </c>
      <c r="Y23" s="7">
        <f>RANK(X23,X$8:X$34)</f>
        <v>12</v>
      </c>
      <c r="Z23" s="12">
        <v>5.671250000000001</v>
      </c>
      <c r="AA23" s="8">
        <f>RANK(Z23,Z$8:Z$34)</f>
        <v>15</v>
      </c>
      <c r="AB23" s="25">
        <v>21</v>
      </c>
    </row>
    <row r="24" spans="1:28" ht="19.5" customHeight="1">
      <c r="A24" s="9">
        <v>17</v>
      </c>
      <c r="B24" s="18" t="s">
        <v>23</v>
      </c>
      <c r="C24" s="23">
        <v>128</v>
      </c>
      <c r="D24" s="11">
        <v>128</v>
      </c>
      <c r="E24" s="11">
        <v>0</v>
      </c>
      <c r="F24" s="24">
        <v>5.85</v>
      </c>
      <c r="G24" s="7">
        <f>RANK(F24,F$8:F$34)</f>
        <v>14</v>
      </c>
      <c r="H24" s="24">
        <v>6.49</v>
      </c>
      <c r="I24" s="7">
        <f>RANK(H24,H$8:H$34)</f>
        <v>7</v>
      </c>
      <c r="J24" s="24">
        <v>5.33</v>
      </c>
      <c r="K24" s="7">
        <f>RANK(J24,J$8:J$34)</f>
        <v>18</v>
      </c>
      <c r="L24" s="24">
        <v>4.76</v>
      </c>
      <c r="M24" s="7">
        <f>RANK(L24,L$8:L$34)</f>
        <v>23</v>
      </c>
      <c r="N24" s="12"/>
      <c r="O24" s="34">
        <v>118</v>
      </c>
      <c r="P24" s="10">
        <v>118</v>
      </c>
      <c r="Q24" s="10">
        <f>O24-P24</f>
        <v>0</v>
      </c>
      <c r="R24" s="24">
        <v>6.36</v>
      </c>
      <c r="S24" s="7">
        <f>RANK(R24,R$8:R$34)</f>
        <v>8</v>
      </c>
      <c r="T24" s="24">
        <v>5.85</v>
      </c>
      <c r="U24" s="7">
        <f>RANK(T24,T$8:T$34)</f>
        <v>14</v>
      </c>
      <c r="V24" s="24">
        <v>7.01</v>
      </c>
      <c r="W24" s="7">
        <f>RANK(V24,V$8:V$34)</f>
        <v>5</v>
      </c>
      <c r="X24" s="24">
        <v>3.58</v>
      </c>
      <c r="Y24" s="7">
        <f>RANK(X24,X$8:X$34)</f>
        <v>22</v>
      </c>
      <c r="Z24" s="12">
        <v>5.65375</v>
      </c>
      <c r="AA24" s="8">
        <f>RANK(Z24,Z$8:Z$34)</f>
        <v>16</v>
      </c>
      <c r="AB24" s="25">
        <v>8</v>
      </c>
    </row>
    <row r="25" spans="1:28" ht="19.5" customHeight="1">
      <c r="A25" s="9">
        <v>18</v>
      </c>
      <c r="B25" s="18" t="s">
        <v>25</v>
      </c>
      <c r="C25" s="23">
        <v>133</v>
      </c>
      <c r="D25" s="11">
        <v>131</v>
      </c>
      <c r="E25" s="11">
        <v>2</v>
      </c>
      <c r="F25" s="24">
        <v>5.66</v>
      </c>
      <c r="G25" s="7">
        <f>RANK(F25,F$8:F$34)</f>
        <v>16</v>
      </c>
      <c r="H25" s="24">
        <v>5.26</v>
      </c>
      <c r="I25" s="7">
        <f>RANK(H25,H$8:H$34)</f>
        <v>22</v>
      </c>
      <c r="J25" s="24">
        <v>5.82</v>
      </c>
      <c r="K25" s="7">
        <f>RANK(J25,J$8:J$34)</f>
        <v>13</v>
      </c>
      <c r="L25" s="24">
        <v>6.09</v>
      </c>
      <c r="M25" s="7">
        <f>RANK(L25,L$8:L$34)</f>
        <v>7</v>
      </c>
      <c r="N25" s="12"/>
      <c r="O25" s="34">
        <v>111</v>
      </c>
      <c r="P25" s="10">
        <v>110</v>
      </c>
      <c r="Q25" s="10">
        <f>O25-P25</f>
        <v>1</v>
      </c>
      <c r="R25" s="24">
        <v>6.2</v>
      </c>
      <c r="S25" s="7">
        <f>RANK(R25,R$8:R$34)</f>
        <v>9</v>
      </c>
      <c r="T25" s="24">
        <v>6.07</v>
      </c>
      <c r="U25" s="7">
        <f>RANK(T25,T$8:T$34)</f>
        <v>9</v>
      </c>
      <c r="V25" s="24">
        <v>4.9</v>
      </c>
      <c r="W25" s="7">
        <f>RANK(V25,V$8:V$34)</f>
        <v>22</v>
      </c>
      <c r="X25" s="24">
        <v>4.08</v>
      </c>
      <c r="Y25" s="7">
        <f>RANK(X25,X$8:X$34)</f>
        <v>15</v>
      </c>
      <c r="Z25" s="12">
        <v>5.51</v>
      </c>
      <c r="AA25" s="8">
        <f>RANK(Z25,Z$8:Z$34)</f>
        <v>17</v>
      </c>
      <c r="AB25" s="25">
        <v>0</v>
      </c>
    </row>
    <row r="26" spans="1:28" ht="19.5" customHeight="1">
      <c r="A26" s="9">
        <v>19</v>
      </c>
      <c r="B26" s="18" t="s">
        <v>57</v>
      </c>
      <c r="C26" s="23">
        <v>204</v>
      </c>
      <c r="D26" s="11">
        <v>203</v>
      </c>
      <c r="E26" s="11">
        <v>1</v>
      </c>
      <c r="F26" s="24">
        <v>5.09</v>
      </c>
      <c r="G26" s="7">
        <f>RANK(F26,F$8:F$34)</f>
        <v>22</v>
      </c>
      <c r="H26" s="24">
        <v>5.24</v>
      </c>
      <c r="I26" s="7">
        <f>RANK(H26,H$8:H$34)</f>
        <v>23</v>
      </c>
      <c r="J26" s="24">
        <v>6</v>
      </c>
      <c r="K26" s="7">
        <f>RANK(J26,J$8:J$34)</f>
        <v>10</v>
      </c>
      <c r="L26" s="24">
        <v>5.48</v>
      </c>
      <c r="M26" s="7">
        <f>RANK(L26,L$8:L$34)</f>
        <v>14</v>
      </c>
      <c r="N26" s="12"/>
      <c r="O26" s="34">
        <v>151</v>
      </c>
      <c r="P26" s="10">
        <v>148</v>
      </c>
      <c r="Q26" s="10">
        <f>O26-P26</f>
        <v>3</v>
      </c>
      <c r="R26" s="24">
        <v>5.2</v>
      </c>
      <c r="S26" s="7">
        <f>RANK(R26,R$8:R$34)</f>
        <v>21</v>
      </c>
      <c r="T26" s="24">
        <v>5.14</v>
      </c>
      <c r="U26" s="7">
        <f>RANK(T26,T$8:T$34)</f>
        <v>22</v>
      </c>
      <c r="V26" s="24">
        <v>5.89</v>
      </c>
      <c r="W26" s="7">
        <f>RANK(V26,V$8:V$34)</f>
        <v>18</v>
      </c>
      <c r="X26" s="24">
        <v>4.95</v>
      </c>
      <c r="Y26" s="7">
        <f>RANK(X26,X$8:X$34)</f>
        <v>10</v>
      </c>
      <c r="Z26" s="12">
        <v>5.37375</v>
      </c>
      <c r="AA26" s="8">
        <f>RANK(Z26,Z$8:Z$34)</f>
        <v>18</v>
      </c>
      <c r="AB26" s="25">
        <v>30</v>
      </c>
    </row>
    <row r="27" spans="1:28" ht="19.5" customHeight="1">
      <c r="A27" s="9">
        <v>20</v>
      </c>
      <c r="B27" s="18" t="s">
        <v>17</v>
      </c>
      <c r="C27" s="23">
        <v>153</v>
      </c>
      <c r="D27" s="11">
        <v>151</v>
      </c>
      <c r="E27" s="11">
        <v>2</v>
      </c>
      <c r="F27" s="24">
        <v>5.57</v>
      </c>
      <c r="G27" s="7">
        <f>RANK(F27,F$8:F$34)</f>
        <v>18</v>
      </c>
      <c r="H27" s="24">
        <v>6.33</v>
      </c>
      <c r="I27" s="7">
        <f>RANK(H27,H$8:H$34)</f>
        <v>8</v>
      </c>
      <c r="J27" s="24">
        <v>5.13</v>
      </c>
      <c r="K27" s="7">
        <f>RANK(J27,J$8:J$34)</f>
        <v>20</v>
      </c>
      <c r="L27" s="24">
        <v>5.07</v>
      </c>
      <c r="M27" s="7">
        <f>RANK(L27,L$8:L$34)</f>
        <v>16</v>
      </c>
      <c r="N27" s="12"/>
      <c r="O27" s="34">
        <v>121</v>
      </c>
      <c r="P27" s="10">
        <v>119</v>
      </c>
      <c r="Q27" s="10">
        <f>O27-P27</f>
        <v>2</v>
      </c>
      <c r="R27" s="24">
        <v>5.52</v>
      </c>
      <c r="S27" s="7">
        <f>RANK(R27,R$8:R$34)</f>
        <v>19</v>
      </c>
      <c r="T27" s="24">
        <v>5.41</v>
      </c>
      <c r="U27" s="7">
        <f>RANK(T27,T$8:T$34)</f>
        <v>17</v>
      </c>
      <c r="V27" s="24">
        <v>5.6</v>
      </c>
      <c r="W27" s="7">
        <f>RANK(V27,V$8:V$34)</f>
        <v>19</v>
      </c>
      <c r="X27" s="24">
        <v>4.32</v>
      </c>
      <c r="Y27" s="7">
        <f>RANK(X27,X$8:X$34)</f>
        <v>14</v>
      </c>
      <c r="Z27" s="12">
        <v>5.36875</v>
      </c>
      <c r="AA27" s="8">
        <f>RANK(Z27,Z$8:Z$34)</f>
        <v>19</v>
      </c>
      <c r="AB27" s="25">
        <v>24</v>
      </c>
    </row>
    <row r="28" spans="1:28" ht="19.5" customHeight="1">
      <c r="A28" s="9">
        <v>21</v>
      </c>
      <c r="B28" s="18" t="s">
        <v>9</v>
      </c>
      <c r="C28" s="23">
        <v>132</v>
      </c>
      <c r="D28" s="11">
        <v>132</v>
      </c>
      <c r="E28" s="11">
        <v>0</v>
      </c>
      <c r="F28" s="24">
        <v>5.48</v>
      </c>
      <c r="G28" s="7">
        <f>RANK(F28,F$8:F$34)</f>
        <v>19</v>
      </c>
      <c r="H28" s="24">
        <v>4.97</v>
      </c>
      <c r="I28" s="7">
        <f>RANK(H28,H$8:H$34)</f>
        <v>25</v>
      </c>
      <c r="J28" s="24">
        <v>4.67</v>
      </c>
      <c r="K28" s="7">
        <f>RANK(J28,J$8:J$34)</f>
        <v>25</v>
      </c>
      <c r="L28" s="24">
        <v>5.07</v>
      </c>
      <c r="M28" s="7">
        <f>RANK(L28,L$8:L$34)</f>
        <v>16</v>
      </c>
      <c r="N28" s="12"/>
      <c r="O28" s="34">
        <v>122</v>
      </c>
      <c r="P28" s="10">
        <v>121</v>
      </c>
      <c r="Q28" s="10">
        <f>O28-P28</f>
        <v>1</v>
      </c>
      <c r="R28" s="24">
        <v>6.08</v>
      </c>
      <c r="S28" s="7">
        <f>RANK(R28,R$8:R$34)</f>
        <v>13</v>
      </c>
      <c r="T28" s="24">
        <v>4.87</v>
      </c>
      <c r="U28" s="7">
        <f>RANK(T28,T$8:T$34)</f>
        <v>24</v>
      </c>
      <c r="V28" s="24">
        <v>6.79</v>
      </c>
      <c r="W28" s="7">
        <f>RANK(V28,V$8:V$34)</f>
        <v>8</v>
      </c>
      <c r="X28" s="24">
        <v>4.98</v>
      </c>
      <c r="Y28" s="7">
        <f>RANK(X28,X$8:X$34)</f>
        <v>9</v>
      </c>
      <c r="Z28" s="12">
        <v>5.36375</v>
      </c>
      <c r="AA28" s="8">
        <f>RANK(Z28,Z$8:Z$34)</f>
        <v>20</v>
      </c>
      <c r="AB28" s="25">
        <v>8</v>
      </c>
    </row>
    <row r="29" spans="1:28" ht="19.5" customHeight="1">
      <c r="A29" s="9">
        <v>22</v>
      </c>
      <c r="B29" s="18" t="s">
        <v>14</v>
      </c>
      <c r="C29" s="23">
        <v>104</v>
      </c>
      <c r="D29" s="11">
        <v>104</v>
      </c>
      <c r="E29" s="11">
        <v>0</v>
      </c>
      <c r="F29" s="24">
        <v>4.09</v>
      </c>
      <c r="G29" s="7">
        <f>RANK(F29,F$8:F$34)</f>
        <v>27</v>
      </c>
      <c r="H29" s="24">
        <v>5.85</v>
      </c>
      <c r="I29" s="7">
        <f>RANK(H29,H$8:H$34)</f>
        <v>17</v>
      </c>
      <c r="J29" s="24">
        <v>5.3</v>
      </c>
      <c r="K29" s="7">
        <f>RANK(J29,J$8:J$34)</f>
        <v>19</v>
      </c>
      <c r="L29" s="24">
        <v>4.45</v>
      </c>
      <c r="M29" s="7">
        <f>RANK(L29,L$8:L$34)</f>
        <v>24</v>
      </c>
      <c r="N29" s="12"/>
      <c r="O29" s="34">
        <v>85</v>
      </c>
      <c r="P29" s="10">
        <v>85</v>
      </c>
      <c r="Q29" s="10">
        <f>O29-P29</f>
        <v>0</v>
      </c>
      <c r="R29" s="24">
        <v>5.08</v>
      </c>
      <c r="S29" s="7">
        <f>RANK(R29,R$8:R$34)</f>
        <v>22</v>
      </c>
      <c r="T29" s="24">
        <v>5.92</v>
      </c>
      <c r="U29" s="7">
        <f>RANK(T29,T$8:T$34)</f>
        <v>13</v>
      </c>
      <c r="V29" s="24">
        <v>5.94</v>
      </c>
      <c r="W29" s="7">
        <f>RANK(V29,V$8:V$34)</f>
        <v>17</v>
      </c>
      <c r="X29" s="24">
        <v>3.81</v>
      </c>
      <c r="Y29" s="7">
        <f>RANK(X29,X$8:X$34)</f>
        <v>19</v>
      </c>
      <c r="Z29" s="12">
        <v>5.055</v>
      </c>
      <c r="AA29" s="8">
        <f>RANK(Z29,Z$8:Z$34)</f>
        <v>21</v>
      </c>
      <c r="AB29" s="25">
        <v>14</v>
      </c>
    </row>
    <row r="30" spans="1:28" ht="19.5" customHeight="1">
      <c r="A30" s="9">
        <v>23</v>
      </c>
      <c r="B30" s="18" t="s">
        <v>11</v>
      </c>
      <c r="C30" s="23">
        <v>116</v>
      </c>
      <c r="D30" s="11">
        <v>116</v>
      </c>
      <c r="E30" s="11">
        <v>0</v>
      </c>
      <c r="F30" s="24">
        <v>4.72</v>
      </c>
      <c r="G30" s="7">
        <f>RANK(F30,F$8:F$34)</f>
        <v>24</v>
      </c>
      <c r="H30" s="24">
        <v>5.9</v>
      </c>
      <c r="I30" s="7">
        <f>RANK(H30,H$8:H$34)</f>
        <v>15</v>
      </c>
      <c r="J30" s="24">
        <v>5.41</v>
      </c>
      <c r="K30" s="7">
        <f>RANK(J30,J$8:J$34)</f>
        <v>17</v>
      </c>
      <c r="L30" s="24">
        <v>4.86</v>
      </c>
      <c r="M30" s="7">
        <f>RANK(L30,L$8:L$34)</f>
        <v>22</v>
      </c>
      <c r="N30" s="12"/>
      <c r="O30" s="34">
        <v>93</v>
      </c>
      <c r="P30" s="10">
        <v>93</v>
      </c>
      <c r="Q30" s="10">
        <f>O30-P30</f>
        <v>0</v>
      </c>
      <c r="R30" s="24">
        <v>4.37</v>
      </c>
      <c r="S30" s="7">
        <f>RANK(R30,R$8:R$34)</f>
        <v>23</v>
      </c>
      <c r="T30" s="24">
        <v>5.3</v>
      </c>
      <c r="U30" s="7">
        <f>RANK(T30,T$8:T$34)</f>
        <v>20</v>
      </c>
      <c r="V30" s="24">
        <v>5.52</v>
      </c>
      <c r="W30" s="7">
        <f>RANK(V30,V$8:V$34)</f>
        <v>20</v>
      </c>
      <c r="X30" s="24">
        <v>3.26</v>
      </c>
      <c r="Y30" s="7">
        <f>RANK(X30,X$8:X$34)</f>
        <v>23</v>
      </c>
      <c r="Z30" s="12">
        <v>4.9174999999999995</v>
      </c>
      <c r="AA30" s="8">
        <f>RANK(Z30,Z$8:Z$34)</f>
        <v>22</v>
      </c>
      <c r="AB30" s="25">
        <v>5</v>
      </c>
    </row>
    <row r="31" spans="1:28" ht="19.5" customHeight="1">
      <c r="A31" s="9">
        <v>24</v>
      </c>
      <c r="B31" s="18" t="s">
        <v>10</v>
      </c>
      <c r="C31" s="23">
        <v>103</v>
      </c>
      <c r="D31" s="11">
        <v>102</v>
      </c>
      <c r="E31" s="11">
        <v>1</v>
      </c>
      <c r="F31" s="24">
        <v>4.61</v>
      </c>
      <c r="G31" s="7">
        <f>RANK(F31,F$8:F$34)</f>
        <v>25</v>
      </c>
      <c r="H31" s="24">
        <v>5.21</v>
      </c>
      <c r="I31" s="7">
        <f>RANK(H31,H$8:H$34)</f>
        <v>24</v>
      </c>
      <c r="J31" s="24">
        <v>4.63</v>
      </c>
      <c r="K31" s="7">
        <f>RANK(J31,J$8:J$34)</f>
        <v>26</v>
      </c>
      <c r="L31" s="24">
        <v>4.33</v>
      </c>
      <c r="M31" s="7">
        <f>RANK(L31,L$8:L$34)</f>
        <v>25</v>
      </c>
      <c r="N31" s="12"/>
      <c r="O31" s="34">
        <v>105</v>
      </c>
      <c r="P31" s="10">
        <v>105</v>
      </c>
      <c r="Q31" s="10">
        <f>O31-P31</f>
        <v>0</v>
      </c>
      <c r="R31" s="24">
        <v>5.38</v>
      </c>
      <c r="S31" s="7">
        <f>RANK(R31,R$8:R$34)</f>
        <v>20</v>
      </c>
      <c r="T31" s="24">
        <v>5.13</v>
      </c>
      <c r="U31" s="7">
        <f>RANK(T31,T$8:T$34)</f>
        <v>23</v>
      </c>
      <c r="V31" s="24">
        <v>3.31</v>
      </c>
      <c r="W31" s="7">
        <f>RANK(V31,V$8:V$34)</f>
        <v>24</v>
      </c>
      <c r="X31" s="24">
        <v>3.81</v>
      </c>
      <c r="Y31" s="7">
        <f>RANK(X31,X$8:X$34)</f>
        <v>19</v>
      </c>
      <c r="Z31" s="12">
        <v>4.5512500000000005</v>
      </c>
      <c r="AA31" s="8">
        <f>RANK(Z31,Z$8:Z$34)</f>
        <v>23</v>
      </c>
      <c r="AB31" s="25">
        <v>74</v>
      </c>
    </row>
    <row r="32" spans="1:28" ht="19.5" customHeight="1">
      <c r="A32" s="9">
        <v>25</v>
      </c>
      <c r="B32" s="18" t="s">
        <v>7</v>
      </c>
      <c r="C32" s="23">
        <v>178</v>
      </c>
      <c r="D32" s="11">
        <v>178</v>
      </c>
      <c r="E32" s="11">
        <v>0</v>
      </c>
      <c r="F32" s="24">
        <v>4.2</v>
      </c>
      <c r="G32" s="7">
        <f>RANK(F32,F$8:F$34)</f>
        <v>26</v>
      </c>
      <c r="H32" s="24">
        <v>4.9</v>
      </c>
      <c r="I32" s="7">
        <f>RANK(H32,H$8:H$34)</f>
        <v>26</v>
      </c>
      <c r="J32" s="24">
        <v>3.8</v>
      </c>
      <c r="K32" s="7">
        <f>RANK(J32,J$8:J$34)</f>
        <v>27</v>
      </c>
      <c r="L32" s="24">
        <v>3.3</v>
      </c>
      <c r="M32" s="7">
        <f>RANK(L32,L$8:L$34)</f>
        <v>27</v>
      </c>
      <c r="N32" s="12"/>
      <c r="O32" s="34">
        <v>131</v>
      </c>
      <c r="P32" s="10">
        <v>128</v>
      </c>
      <c r="Q32" s="10">
        <f>O32-P32</f>
        <v>3</v>
      </c>
      <c r="R32" s="24">
        <v>4.3</v>
      </c>
      <c r="S32" s="7">
        <f>RANK(R32,R$8:R$34)</f>
        <v>24</v>
      </c>
      <c r="T32" s="24">
        <v>5.3</v>
      </c>
      <c r="U32" s="7">
        <f>RANK(T32,T$8:T$34)</f>
        <v>20</v>
      </c>
      <c r="V32" s="24">
        <v>4.9</v>
      </c>
      <c r="W32" s="7">
        <f>RANK(V32,V$8:V$34)</f>
        <v>22</v>
      </c>
      <c r="X32" s="24">
        <v>3.2</v>
      </c>
      <c r="Y32" s="7">
        <f>RANK(X32,X$8:X$34)</f>
        <v>24</v>
      </c>
      <c r="Z32" s="12">
        <v>4.237500000000001</v>
      </c>
      <c r="AA32" s="8">
        <f>RANK(Z32,Z$8:Z$34)</f>
        <v>24</v>
      </c>
      <c r="AB32" s="25">
        <v>36</v>
      </c>
    </row>
    <row r="33" spans="1:28" ht="19.5" customHeight="1">
      <c r="A33" s="9">
        <v>26</v>
      </c>
      <c r="B33" s="18" t="s">
        <v>48</v>
      </c>
      <c r="C33" s="23">
        <v>120</v>
      </c>
      <c r="D33" s="11">
        <v>120</v>
      </c>
      <c r="E33" s="11">
        <v>0</v>
      </c>
      <c r="F33" s="24">
        <v>6.99</v>
      </c>
      <c r="G33" s="7">
        <f>RANK(F33,F$8:F$34)</f>
        <v>3</v>
      </c>
      <c r="H33" s="24">
        <v>7.21</v>
      </c>
      <c r="I33" s="7">
        <f>RANK(H33,H$8:H$34)</f>
        <v>1</v>
      </c>
      <c r="J33" s="24">
        <v>7.44</v>
      </c>
      <c r="K33" s="7">
        <f>RANK(J33,J$8:J$34)</f>
        <v>2</v>
      </c>
      <c r="L33" s="24">
        <v>7.13</v>
      </c>
      <c r="M33" s="7">
        <f>RANK(L33,L$8:L$34)</f>
        <v>2</v>
      </c>
      <c r="N33" s="12"/>
      <c r="O33" s="34"/>
      <c r="P33" s="10"/>
      <c r="Q33" s="10"/>
      <c r="R33" s="24"/>
      <c r="S33" s="7"/>
      <c r="T33" s="24"/>
      <c r="U33" s="7"/>
      <c r="V33" s="24"/>
      <c r="W33" s="7"/>
      <c r="X33" s="24"/>
      <c r="Y33" s="7"/>
      <c r="Z33" s="12"/>
      <c r="AA33" s="8"/>
      <c r="AB33" s="25">
        <v>13</v>
      </c>
    </row>
    <row r="34" spans="1:28" ht="19.5" customHeight="1">
      <c r="A34" s="13">
        <v>27</v>
      </c>
      <c r="B34" s="19" t="s">
        <v>31</v>
      </c>
      <c r="C34" s="27">
        <v>13</v>
      </c>
      <c r="D34" s="15">
        <v>13</v>
      </c>
      <c r="E34" s="15">
        <v>0</v>
      </c>
      <c r="F34" s="28">
        <v>6.28</v>
      </c>
      <c r="G34" s="14">
        <f>RANK(F34,F$8:F$34)</f>
        <v>9</v>
      </c>
      <c r="H34" s="28">
        <v>6.1</v>
      </c>
      <c r="I34" s="14">
        <f>RANK(H34,H$8:H$34)</f>
        <v>13</v>
      </c>
      <c r="J34" s="28">
        <v>6.6</v>
      </c>
      <c r="K34" s="14">
        <f>RANK(J34,J$8:J$34)</f>
        <v>7</v>
      </c>
      <c r="L34" s="28">
        <v>3.9</v>
      </c>
      <c r="M34" s="14">
        <f>RANK(L34,L$8:L$34)</f>
        <v>26</v>
      </c>
      <c r="N34" s="29"/>
      <c r="O34" s="35"/>
      <c r="P34" s="14"/>
      <c r="Q34" s="14"/>
      <c r="R34" s="28"/>
      <c r="S34" s="14"/>
      <c r="T34" s="28"/>
      <c r="U34" s="14"/>
      <c r="V34" s="28"/>
      <c r="W34" s="14"/>
      <c r="X34" s="28"/>
      <c r="Y34" s="14"/>
      <c r="Z34" s="29"/>
      <c r="AA34" s="15"/>
      <c r="AB34" s="30"/>
    </row>
    <row r="35" spans="1:28" ht="19.5" customHeight="1" thickBot="1">
      <c r="A35" s="137" t="s">
        <v>27</v>
      </c>
      <c r="B35" s="138"/>
      <c r="C35" s="16">
        <f>SUM(C8:C34)</f>
        <v>4138</v>
      </c>
      <c r="D35" s="16">
        <f>SUM(D8:D34)</f>
        <v>4112</v>
      </c>
      <c r="E35" s="16">
        <f>SUM(E8:E34)</f>
        <v>27</v>
      </c>
      <c r="F35" s="31">
        <f>AVERAGE(F8:F34)</f>
        <v>5.877777777777777</v>
      </c>
      <c r="G35" s="31"/>
      <c r="H35" s="31">
        <f>AVERAGE(H8:H34)</f>
        <v>5.941851851851852</v>
      </c>
      <c r="I35" s="31"/>
      <c r="J35" s="31">
        <f>AVERAGE(J8:J34)</f>
        <v>5.801481481481481</v>
      </c>
      <c r="K35" s="31"/>
      <c r="L35" s="31">
        <f>AVERAGE(L8:L34)</f>
        <v>5.569259259259262</v>
      </c>
      <c r="M35" s="31"/>
      <c r="N35" s="31">
        <f>AVERAGE(N8:N34)</f>
        <v>7.08</v>
      </c>
      <c r="O35" s="36">
        <f>SUM(O8:O34)</f>
        <v>3397</v>
      </c>
      <c r="P35" s="36">
        <f>SUM(P8:P34)</f>
        <v>3364</v>
      </c>
      <c r="Q35" s="36">
        <f>SUM(Q8:Q34)</f>
        <v>33</v>
      </c>
      <c r="R35" s="31">
        <f>AVERAGE(R8:R34)</f>
        <v>6.073333333333334</v>
      </c>
      <c r="S35" s="31"/>
      <c r="T35" s="31">
        <f>AVERAGE(T8:T34)</f>
        <v>5.96375</v>
      </c>
      <c r="U35" s="31"/>
      <c r="V35" s="31">
        <f>AVERAGE(V8:V34)</f>
        <v>6.3329166666666685</v>
      </c>
      <c r="W35" s="31"/>
      <c r="X35" s="31">
        <f>AVERAGE(X8:X34)</f>
        <v>4.675000000000002</v>
      </c>
      <c r="Y35" s="31"/>
      <c r="Z35" s="31">
        <f>AVERAGE(Z8:Z34)</f>
        <v>5.738854166666667</v>
      </c>
      <c r="AA35" s="31"/>
      <c r="AB35" s="32"/>
    </row>
  </sheetData>
  <sheetProtection/>
  <mergeCells count="23">
    <mergeCell ref="C5:N5"/>
    <mergeCell ref="C6:C7"/>
    <mergeCell ref="O6:O7"/>
    <mergeCell ref="Q6:Q7"/>
    <mergeCell ref="E6:E7"/>
    <mergeCell ref="F6:G6"/>
    <mergeCell ref="H6:I6"/>
    <mergeCell ref="J6:K6"/>
    <mergeCell ref="AB8:AB9"/>
    <mergeCell ref="AB5:AB7"/>
    <mergeCell ref="L6:M6"/>
    <mergeCell ref="R6:S6"/>
    <mergeCell ref="T6:U6"/>
    <mergeCell ref="V6:W6"/>
    <mergeCell ref="A3:AB3"/>
    <mergeCell ref="X6:Y6"/>
    <mergeCell ref="Z5:AA6"/>
    <mergeCell ref="O5:Y5"/>
    <mergeCell ref="N6:N7"/>
    <mergeCell ref="A35:B35"/>
    <mergeCell ref="A1:AA1"/>
    <mergeCell ref="A5:A7"/>
    <mergeCell ref="B5:B7"/>
  </mergeCells>
  <printOptions/>
  <pageMargins left="0.1968503937007874" right="0.11811023622047245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140625" style="1" customWidth="1"/>
    <col min="2" max="2" width="14.140625" style="1" customWidth="1"/>
    <col min="3" max="3" width="5.57421875" style="1" customWidth="1"/>
    <col min="4" max="4" width="6.57421875" style="1" hidden="1" customWidth="1"/>
    <col min="5" max="5" width="5.7109375" style="1" customWidth="1"/>
    <col min="6" max="6" width="6.140625" style="1" customWidth="1"/>
    <col min="7" max="7" width="5.140625" style="1" customWidth="1"/>
    <col min="8" max="8" width="6.421875" style="1" customWidth="1"/>
    <col min="9" max="9" width="5.421875" style="1" customWidth="1"/>
    <col min="10" max="10" width="6.57421875" style="1" customWidth="1"/>
    <col min="11" max="11" width="4.8515625" style="1" customWidth="1"/>
    <col min="12" max="12" width="6.140625" style="1" customWidth="1"/>
    <col min="13" max="13" width="5.140625" style="1" customWidth="1"/>
    <col min="14" max="14" width="5.28125" style="1" customWidth="1"/>
    <col min="15" max="15" width="6.57421875" style="1" customWidth="1"/>
    <col min="16" max="16" width="4.8515625" style="1" customWidth="1"/>
    <col min="17" max="17" width="6.57421875" style="2" customWidth="1"/>
    <col min="18" max="18" width="6.00390625" style="2" customWidth="1"/>
    <col min="19" max="19" width="7.28125" style="2" customWidth="1"/>
    <col min="20" max="20" width="5.57421875" style="2" customWidth="1"/>
    <col min="21" max="21" width="6.8515625" style="2" customWidth="1"/>
    <col min="22" max="22" width="5.00390625" style="2" customWidth="1"/>
    <col min="23" max="23" width="5.7109375" style="2" customWidth="1"/>
    <col min="24" max="24" width="6.28125" style="2" customWidth="1"/>
    <col min="25" max="25" width="10.8515625" style="1" customWidth="1"/>
    <col min="26" max="16384" width="9.140625" style="1" customWidth="1"/>
  </cols>
  <sheetData>
    <row r="1" spans="1:24" ht="16.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3" spans="1:24" ht="16.5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ht="17.25" thickBot="1"/>
    <row r="5" spans="1:24" ht="20.25" customHeight="1" thickTop="1">
      <c r="A5" s="162" t="s">
        <v>35</v>
      </c>
      <c r="B5" s="164" t="s">
        <v>4</v>
      </c>
      <c r="C5" s="164" t="s">
        <v>38</v>
      </c>
      <c r="D5" s="164" t="s">
        <v>41</v>
      </c>
      <c r="E5" s="154" t="s">
        <v>42</v>
      </c>
      <c r="F5" s="174" t="s">
        <v>32</v>
      </c>
      <c r="G5" s="175"/>
      <c r="H5" s="175"/>
      <c r="I5" s="175"/>
      <c r="J5" s="175"/>
      <c r="K5" s="175"/>
      <c r="L5" s="175"/>
      <c r="M5" s="175"/>
      <c r="N5" s="176"/>
      <c r="O5" s="180" t="s">
        <v>58</v>
      </c>
      <c r="P5" s="181"/>
      <c r="Q5" s="177" t="s">
        <v>52</v>
      </c>
      <c r="R5" s="178"/>
      <c r="S5" s="178"/>
      <c r="T5" s="179"/>
      <c r="U5" s="168" t="s">
        <v>46</v>
      </c>
      <c r="V5" s="169"/>
      <c r="W5" s="169"/>
      <c r="X5" s="170"/>
    </row>
    <row r="6" spans="1:24" ht="16.5">
      <c r="A6" s="163"/>
      <c r="B6" s="165"/>
      <c r="C6" s="165"/>
      <c r="D6" s="165"/>
      <c r="E6" s="155"/>
      <c r="F6" s="184" t="s">
        <v>1</v>
      </c>
      <c r="G6" s="151"/>
      <c r="H6" s="151" t="s">
        <v>28</v>
      </c>
      <c r="I6" s="151"/>
      <c r="J6" s="151" t="s">
        <v>33</v>
      </c>
      <c r="K6" s="151"/>
      <c r="L6" s="151" t="s">
        <v>2</v>
      </c>
      <c r="M6" s="151"/>
      <c r="N6" s="151" t="s">
        <v>37</v>
      </c>
      <c r="O6" s="182"/>
      <c r="P6" s="183"/>
      <c r="Q6" s="156" t="s">
        <v>1</v>
      </c>
      <c r="R6" s="157"/>
      <c r="S6" s="157" t="s">
        <v>28</v>
      </c>
      <c r="T6" s="158"/>
      <c r="U6" s="166" t="s">
        <v>1</v>
      </c>
      <c r="V6" s="157"/>
      <c r="W6" s="157" t="s">
        <v>28</v>
      </c>
      <c r="X6" s="167"/>
    </row>
    <row r="7" spans="1:24" ht="18" customHeight="1">
      <c r="A7" s="163"/>
      <c r="B7" s="165"/>
      <c r="C7" s="165"/>
      <c r="D7" s="165"/>
      <c r="E7" s="155"/>
      <c r="F7" s="111" t="s">
        <v>29</v>
      </c>
      <c r="G7" s="46" t="s">
        <v>35</v>
      </c>
      <c r="H7" s="46" t="s">
        <v>29</v>
      </c>
      <c r="I7" s="46" t="s">
        <v>35</v>
      </c>
      <c r="J7" s="46" t="s">
        <v>29</v>
      </c>
      <c r="K7" s="46" t="s">
        <v>35</v>
      </c>
      <c r="L7" s="46" t="s">
        <v>29</v>
      </c>
      <c r="M7" s="46" t="s">
        <v>35</v>
      </c>
      <c r="N7" s="151"/>
      <c r="O7" s="107" t="s">
        <v>29</v>
      </c>
      <c r="P7" s="119" t="s">
        <v>35</v>
      </c>
      <c r="Q7" s="123" t="s">
        <v>29</v>
      </c>
      <c r="R7" s="44" t="s">
        <v>35</v>
      </c>
      <c r="S7" s="44" t="s">
        <v>29</v>
      </c>
      <c r="T7" s="124" t="s">
        <v>35</v>
      </c>
      <c r="U7" s="115" t="s">
        <v>29</v>
      </c>
      <c r="V7" s="44" t="s">
        <v>35</v>
      </c>
      <c r="W7" s="44" t="s">
        <v>29</v>
      </c>
      <c r="X7" s="45" t="s">
        <v>35</v>
      </c>
    </row>
    <row r="8" spans="1:24" ht="19.5" customHeight="1">
      <c r="A8" s="41">
        <v>1</v>
      </c>
      <c r="B8" s="17" t="s">
        <v>65</v>
      </c>
      <c r="C8" s="53">
        <v>126</v>
      </c>
      <c r="D8" s="43">
        <v>263</v>
      </c>
      <c r="E8" s="103">
        <v>0</v>
      </c>
      <c r="F8" s="112">
        <v>8.56</v>
      </c>
      <c r="G8" s="42">
        <f aca="true" t="shared" si="0" ref="G8:G34">RANK(F8,F$8:F$34)</f>
        <v>1</v>
      </c>
      <c r="H8" s="54">
        <v>6.88</v>
      </c>
      <c r="I8" s="42">
        <f aca="true" t="shared" si="1" ref="I8:I34">RANK(H8,H$8:H$34)</f>
        <v>2</v>
      </c>
      <c r="J8" s="54">
        <v>7.95</v>
      </c>
      <c r="K8" s="42">
        <f aca="true" t="shared" si="2" ref="K8:K34">RANK(J8,J$8:J$34)</f>
        <v>1</v>
      </c>
      <c r="L8" s="54">
        <v>8.45</v>
      </c>
      <c r="M8" s="42">
        <f aca="true" t="shared" si="3" ref="M8:M34">RANK(L8,L$8:L$34)</f>
        <v>1</v>
      </c>
      <c r="N8" s="42"/>
      <c r="O8" s="108">
        <f>(F8+H8+J8+L8)/4</f>
        <v>7.96</v>
      </c>
      <c r="P8" s="120">
        <f aca="true" t="shared" si="4" ref="P8:P34">RANK(O8,O$8:O$34)</f>
        <v>1</v>
      </c>
      <c r="Q8" s="125"/>
      <c r="R8" s="48"/>
      <c r="S8" s="47"/>
      <c r="T8" s="126"/>
      <c r="U8" s="116"/>
      <c r="V8" s="48"/>
      <c r="W8" s="47"/>
      <c r="X8" s="49"/>
    </row>
    <row r="9" spans="1:24" ht="19.5" customHeight="1">
      <c r="A9" s="41">
        <v>2</v>
      </c>
      <c r="B9" s="17" t="s">
        <v>48</v>
      </c>
      <c r="C9" s="53">
        <v>120</v>
      </c>
      <c r="D9" s="43">
        <v>120</v>
      </c>
      <c r="E9" s="103">
        <f>C9-D9</f>
        <v>0</v>
      </c>
      <c r="F9" s="112">
        <v>6.99</v>
      </c>
      <c r="G9" s="42">
        <f t="shared" si="0"/>
        <v>3</v>
      </c>
      <c r="H9" s="54">
        <v>7.21</v>
      </c>
      <c r="I9" s="42">
        <f t="shared" si="1"/>
        <v>1</v>
      </c>
      <c r="J9" s="54">
        <v>7.44</v>
      </c>
      <c r="K9" s="42">
        <f t="shared" si="2"/>
        <v>2</v>
      </c>
      <c r="L9" s="54">
        <v>7.13</v>
      </c>
      <c r="M9" s="42">
        <f t="shared" si="3"/>
        <v>2</v>
      </c>
      <c r="N9" s="42"/>
      <c r="O9" s="108">
        <f>(F9+H9+J9+L9)/4</f>
        <v>7.1925</v>
      </c>
      <c r="P9" s="120">
        <f t="shared" si="4"/>
        <v>2</v>
      </c>
      <c r="Q9" s="125">
        <v>9.45</v>
      </c>
      <c r="R9" s="48">
        <f aca="true" t="shared" si="5" ref="R9:R34">RANK(Q9,Q$8:Q$34)</f>
        <v>2</v>
      </c>
      <c r="S9" s="47">
        <v>8.26</v>
      </c>
      <c r="T9" s="126">
        <f aca="true" t="shared" si="6" ref="T9:T34">RANK(S9,S$8:S$34)</f>
        <v>16</v>
      </c>
      <c r="U9" s="116">
        <f aca="true" t="shared" si="7" ref="U9:U34">F9-Q9</f>
        <v>-2.459999999999999</v>
      </c>
      <c r="V9" s="48">
        <f aca="true" t="shared" si="8" ref="V9:V34">R9-G9</f>
        <v>-1</v>
      </c>
      <c r="W9" s="47">
        <f aca="true" t="shared" si="9" ref="W9:W34">H9-S9</f>
        <v>-1.0499999999999998</v>
      </c>
      <c r="X9" s="132">
        <f aca="true" t="shared" si="10" ref="X9:X34">T9-I9</f>
        <v>15</v>
      </c>
    </row>
    <row r="10" spans="1:24" ht="19.5" customHeight="1">
      <c r="A10" s="38">
        <v>2</v>
      </c>
      <c r="B10" s="18" t="s">
        <v>64</v>
      </c>
      <c r="C10" s="55">
        <v>137</v>
      </c>
      <c r="D10" s="37"/>
      <c r="E10" s="104">
        <v>1</v>
      </c>
      <c r="F10" s="113">
        <v>7.76</v>
      </c>
      <c r="G10" s="39">
        <f t="shared" si="0"/>
        <v>2</v>
      </c>
      <c r="H10" s="56">
        <v>5.64</v>
      </c>
      <c r="I10" s="39">
        <f t="shared" si="1"/>
        <v>19</v>
      </c>
      <c r="J10" s="56">
        <v>6.67</v>
      </c>
      <c r="K10" s="39">
        <f t="shared" si="2"/>
        <v>6</v>
      </c>
      <c r="L10" s="56">
        <v>7.11</v>
      </c>
      <c r="M10" s="39">
        <f t="shared" si="3"/>
        <v>3</v>
      </c>
      <c r="N10" s="39"/>
      <c r="O10" s="109">
        <f>(F10+H10+J10+L10)/4</f>
        <v>6.795</v>
      </c>
      <c r="P10" s="121">
        <f t="shared" si="4"/>
        <v>3</v>
      </c>
      <c r="Q10" s="127">
        <v>8.92</v>
      </c>
      <c r="R10" s="48">
        <f t="shared" si="5"/>
        <v>13</v>
      </c>
      <c r="S10" s="50">
        <v>8.5</v>
      </c>
      <c r="T10" s="126">
        <f t="shared" si="6"/>
        <v>13</v>
      </c>
      <c r="U10" s="116">
        <f t="shared" si="7"/>
        <v>-1.1600000000000001</v>
      </c>
      <c r="V10" s="48">
        <f t="shared" si="8"/>
        <v>11</v>
      </c>
      <c r="W10" s="47">
        <f t="shared" si="9"/>
        <v>-2.8600000000000003</v>
      </c>
      <c r="X10" s="132">
        <f t="shared" si="10"/>
        <v>-6</v>
      </c>
    </row>
    <row r="11" spans="1:24" ht="19.5" customHeight="1">
      <c r="A11" s="38">
        <v>3</v>
      </c>
      <c r="B11" s="18" t="s">
        <v>16</v>
      </c>
      <c r="C11" s="55">
        <v>277</v>
      </c>
      <c r="D11" s="37">
        <v>87</v>
      </c>
      <c r="E11" s="104">
        <v>2</v>
      </c>
      <c r="F11" s="113">
        <v>6.9</v>
      </c>
      <c r="G11" s="39">
        <f t="shared" si="0"/>
        <v>4</v>
      </c>
      <c r="H11" s="56">
        <v>6.54</v>
      </c>
      <c r="I11" s="39">
        <f t="shared" si="1"/>
        <v>4</v>
      </c>
      <c r="J11" s="56">
        <v>6.99</v>
      </c>
      <c r="K11" s="39">
        <f t="shared" si="2"/>
        <v>4</v>
      </c>
      <c r="L11" s="56">
        <v>6.08</v>
      </c>
      <c r="M11" s="39">
        <f t="shared" si="3"/>
        <v>9</v>
      </c>
      <c r="N11" s="40">
        <v>7.36</v>
      </c>
      <c r="O11" s="109">
        <f>(F11+H11+J11+L11+N11)/5</f>
        <v>6.773999999999999</v>
      </c>
      <c r="P11" s="121">
        <f t="shared" si="4"/>
        <v>4</v>
      </c>
      <c r="Q11" s="127">
        <v>8.91</v>
      </c>
      <c r="R11" s="51">
        <f t="shared" si="5"/>
        <v>14</v>
      </c>
      <c r="S11" s="50">
        <v>8.5</v>
      </c>
      <c r="T11" s="128">
        <f t="shared" si="6"/>
        <v>13</v>
      </c>
      <c r="U11" s="117">
        <f t="shared" si="7"/>
        <v>-2.01</v>
      </c>
      <c r="V11" s="51">
        <f t="shared" si="8"/>
        <v>10</v>
      </c>
      <c r="W11" s="50">
        <f t="shared" si="9"/>
        <v>-1.96</v>
      </c>
      <c r="X11" s="52">
        <f t="shared" si="10"/>
        <v>9</v>
      </c>
    </row>
    <row r="12" spans="1:24" ht="19.5" customHeight="1">
      <c r="A12" s="38">
        <v>4</v>
      </c>
      <c r="B12" s="18" t="s">
        <v>8</v>
      </c>
      <c r="C12" s="55">
        <v>136</v>
      </c>
      <c r="D12" s="37">
        <v>132</v>
      </c>
      <c r="E12" s="104">
        <f aca="true" t="shared" si="11" ref="E12:E17">C12-D12</f>
        <v>4</v>
      </c>
      <c r="F12" s="113">
        <v>5.7</v>
      </c>
      <c r="G12" s="39">
        <f t="shared" si="0"/>
        <v>15</v>
      </c>
      <c r="H12" s="56">
        <v>6.81</v>
      </c>
      <c r="I12" s="39">
        <f t="shared" si="1"/>
        <v>3</v>
      </c>
      <c r="J12" s="56">
        <v>6.85</v>
      </c>
      <c r="K12" s="39">
        <f t="shared" si="2"/>
        <v>5</v>
      </c>
      <c r="L12" s="56">
        <v>6.73</v>
      </c>
      <c r="M12" s="39">
        <f t="shared" si="3"/>
        <v>5</v>
      </c>
      <c r="N12" s="39"/>
      <c r="O12" s="109">
        <f aca="true" t="shared" si="12" ref="O12:O17">(F12+H12+J12+L12)/4</f>
        <v>6.5225</v>
      </c>
      <c r="P12" s="121">
        <f t="shared" si="4"/>
        <v>5</v>
      </c>
      <c r="Q12" s="127">
        <v>9.6</v>
      </c>
      <c r="R12" s="51">
        <f t="shared" si="5"/>
        <v>1</v>
      </c>
      <c r="S12" s="50">
        <v>8.86</v>
      </c>
      <c r="T12" s="128">
        <f t="shared" si="6"/>
        <v>4</v>
      </c>
      <c r="U12" s="117">
        <f t="shared" si="7"/>
        <v>-3.8999999999999995</v>
      </c>
      <c r="V12" s="51">
        <f t="shared" si="8"/>
        <v>-14</v>
      </c>
      <c r="W12" s="50">
        <f t="shared" si="9"/>
        <v>-2.05</v>
      </c>
      <c r="X12" s="52">
        <f t="shared" si="10"/>
        <v>1</v>
      </c>
    </row>
    <row r="13" spans="1:24" ht="19.5" customHeight="1">
      <c r="A13" s="38">
        <v>5</v>
      </c>
      <c r="B13" s="18" t="s">
        <v>18</v>
      </c>
      <c r="C13" s="55">
        <v>199</v>
      </c>
      <c r="D13" s="37">
        <v>199</v>
      </c>
      <c r="E13" s="104">
        <f t="shared" si="11"/>
        <v>0</v>
      </c>
      <c r="F13" s="113">
        <v>5.97</v>
      </c>
      <c r="G13" s="39">
        <f t="shared" si="0"/>
        <v>12</v>
      </c>
      <c r="H13" s="56">
        <v>6.5</v>
      </c>
      <c r="I13" s="39">
        <f t="shared" si="1"/>
        <v>6</v>
      </c>
      <c r="J13" s="56">
        <v>6.54</v>
      </c>
      <c r="K13" s="39">
        <f t="shared" si="2"/>
        <v>8</v>
      </c>
      <c r="L13" s="56">
        <v>6.81</v>
      </c>
      <c r="M13" s="39">
        <f t="shared" si="3"/>
        <v>4</v>
      </c>
      <c r="N13" s="39"/>
      <c r="O13" s="109">
        <f t="shared" si="12"/>
        <v>6.454999999999999</v>
      </c>
      <c r="P13" s="121">
        <f t="shared" si="4"/>
        <v>6</v>
      </c>
      <c r="Q13" s="127">
        <v>9.25</v>
      </c>
      <c r="R13" s="51">
        <f t="shared" si="5"/>
        <v>5</v>
      </c>
      <c r="S13" s="50">
        <v>7.59</v>
      </c>
      <c r="T13" s="128">
        <f t="shared" si="6"/>
        <v>24</v>
      </c>
      <c r="U13" s="117">
        <f t="shared" si="7"/>
        <v>-3.2800000000000002</v>
      </c>
      <c r="V13" s="51">
        <f t="shared" si="8"/>
        <v>-7</v>
      </c>
      <c r="W13" s="50">
        <f t="shared" si="9"/>
        <v>-1.0899999999999999</v>
      </c>
      <c r="X13" s="52">
        <f t="shared" si="10"/>
        <v>18</v>
      </c>
    </row>
    <row r="14" spans="1:24" ht="19.5" customHeight="1">
      <c r="A14" s="38">
        <v>6</v>
      </c>
      <c r="B14" s="18" t="s">
        <v>20</v>
      </c>
      <c r="C14" s="55">
        <v>393</v>
      </c>
      <c r="D14" s="37">
        <v>388</v>
      </c>
      <c r="E14" s="104">
        <f t="shared" si="11"/>
        <v>5</v>
      </c>
      <c r="F14" s="113">
        <v>6.45</v>
      </c>
      <c r="G14" s="39">
        <f t="shared" si="0"/>
        <v>6</v>
      </c>
      <c r="H14" s="56">
        <v>6.16</v>
      </c>
      <c r="I14" s="39">
        <f t="shared" si="1"/>
        <v>11</v>
      </c>
      <c r="J14" s="56">
        <v>6.52</v>
      </c>
      <c r="K14" s="39">
        <f t="shared" si="2"/>
        <v>9</v>
      </c>
      <c r="L14" s="56">
        <v>6.47</v>
      </c>
      <c r="M14" s="39">
        <f t="shared" si="3"/>
        <v>6</v>
      </c>
      <c r="N14" s="39"/>
      <c r="O14" s="109">
        <f t="shared" si="12"/>
        <v>6.3999999999999995</v>
      </c>
      <c r="P14" s="121">
        <f t="shared" si="4"/>
        <v>7</v>
      </c>
      <c r="Q14" s="127">
        <v>9.35</v>
      </c>
      <c r="R14" s="51">
        <f t="shared" si="5"/>
        <v>4</v>
      </c>
      <c r="S14" s="50">
        <v>9.35</v>
      </c>
      <c r="T14" s="128">
        <f t="shared" si="6"/>
        <v>1</v>
      </c>
      <c r="U14" s="117">
        <f t="shared" si="7"/>
        <v>-2.8999999999999995</v>
      </c>
      <c r="V14" s="51">
        <f t="shared" si="8"/>
        <v>-2</v>
      </c>
      <c r="W14" s="50">
        <f t="shared" si="9"/>
        <v>-3.1899999999999995</v>
      </c>
      <c r="X14" s="52">
        <f t="shared" si="10"/>
        <v>-10</v>
      </c>
    </row>
    <row r="15" spans="1:24" ht="19.5" customHeight="1">
      <c r="A15" s="38">
        <v>7</v>
      </c>
      <c r="B15" s="18" t="s">
        <v>22</v>
      </c>
      <c r="C15" s="55">
        <v>158</v>
      </c>
      <c r="D15" s="37">
        <v>158</v>
      </c>
      <c r="E15" s="104">
        <f t="shared" si="11"/>
        <v>0</v>
      </c>
      <c r="F15" s="113">
        <v>6.6</v>
      </c>
      <c r="G15" s="39">
        <f t="shared" si="0"/>
        <v>5</v>
      </c>
      <c r="H15" s="56">
        <v>5.88</v>
      </c>
      <c r="I15" s="39">
        <f t="shared" si="1"/>
        <v>16</v>
      </c>
      <c r="J15" s="56">
        <v>5.91</v>
      </c>
      <c r="K15" s="39">
        <f t="shared" si="2"/>
        <v>11</v>
      </c>
      <c r="L15" s="56">
        <v>5.56</v>
      </c>
      <c r="M15" s="39">
        <f t="shared" si="3"/>
        <v>13</v>
      </c>
      <c r="N15" s="39"/>
      <c r="O15" s="109">
        <f t="shared" si="12"/>
        <v>5.9875</v>
      </c>
      <c r="P15" s="121">
        <f t="shared" si="4"/>
        <v>8</v>
      </c>
      <c r="Q15" s="127">
        <v>8.65</v>
      </c>
      <c r="R15" s="51">
        <f t="shared" si="5"/>
        <v>21</v>
      </c>
      <c r="S15" s="50">
        <v>7.47</v>
      </c>
      <c r="T15" s="128">
        <f t="shared" si="6"/>
        <v>25</v>
      </c>
      <c r="U15" s="117">
        <f t="shared" si="7"/>
        <v>-2.0500000000000007</v>
      </c>
      <c r="V15" s="51">
        <f t="shared" si="8"/>
        <v>16</v>
      </c>
      <c r="W15" s="50">
        <f t="shared" si="9"/>
        <v>-1.5899999999999999</v>
      </c>
      <c r="X15" s="52">
        <f t="shared" si="10"/>
        <v>9</v>
      </c>
    </row>
    <row r="16" spans="1:24" ht="19.5" customHeight="1">
      <c r="A16" s="38">
        <v>8</v>
      </c>
      <c r="B16" s="18" t="s">
        <v>19</v>
      </c>
      <c r="C16" s="55">
        <v>178</v>
      </c>
      <c r="D16" s="37">
        <v>177</v>
      </c>
      <c r="E16" s="104">
        <f t="shared" si="11"/>
        <v>1</v>
      </c>
      <c r="F16" s="113">
        <v>5.63</v>
      </c>
      <c r="G16" s="39">
        <f t="shared" si="0"/>
        <v>17</v>
      </c>
      <c r="H16" s="56">
        <v>5.82</v>
      </c>
      <c r="I16" s="39">
        <f t="shared" si="1"/>
        <v>18</v>
      </c>
      <c r="J16" s="56">
        <v>7.17</v>
      </c>
      <c r="K16" s="39">
        <f t="shared" si="2"/>
        <v>3</v>
      </c>
      <c r="L16" s="56">
        <v>4.98</v>
      </c>
      <c r="M16" s="39">
        <f t="shared" si="3"/>
        <v>19</v>
      </c>
      <c r="N16" s="39"/>
      <c r="O16" s="109">
        <f t="shared" si="12"/>
        <v>5.8999999999999995</v>
      </c>
      <c r="P16" s="121">
        <f t="shared" si="4"/>
        <v>9</v>
      </c>
      <c r="Q16" s="127">
        <v>8.64</v>
      </c>
      <c r="R16" s="51">
        <f t="shared" si="5"/>
        <v>22</v>
      </c>
      <c r="S16" s="50">
        <v>8.72</v>
      </c>
      <c r="T16" s="128">
        <f t="shared" si="6"/>
        <v>7</v>
      </c>
      <c r="U16" s="117">
        <f t="shared" si="7"/>
        <v>-3.0100000000000007</v>
      </c>
      <c r="V16" s="51">
        <f t="shared" si="8"/>
        <v>5</v>
      </c>
      <c r="W16" s="50">
        <f t="shared" si="9"/>
        <v>-2.9000000000000004</v>
      </c>
      <c r="X16" s="52">
        <f t="shared" si="10"/>
        <v>-11</v>
      </c>
    </row>
    <row r="17" spans="1:24" ht="19.5" customHeight="1">
      <c r="A17" s="38">
        <v>9</v>
      </c>
      <c r="B17" s="18" t="s">
        <v>21</v>
      </c>
      <c r="C17" s="55">
        <v>139</v>
      </c>
      <c r="D17" s="37">
        <v>135</v>
      </c>
      <c r="E17" s="104">
        <f t="shared" si="11"/>
        <v>4</v>
      </c>
      <c r="F17" s="113">
        <v>6.11</v>
      </c>
      <c r="G17" s="39">
        <f t="shared" si="0"/>
        <v>11</v>
      </c>
      <c r="H17" s="56">
        <v>5.94</v>
      </c>
      <c r="I17" s="39">
        <f t="shared" si="1"/>
        <v>14</v>
      </c>
      <c r="J17" s="56">
        <v>5.44</v>
      </c>
      <c r="K17" s="39">
        <f t="shared" si="2"/>
        <v>15</v>
      </c>
      <c r="L17" s="56">
        <v>5.77</v>
      </c>
      <c r="M17" s="39">
        <f t="shared" si="3"/>
        <v>11</v>
      </c>
      <c r="N17" s="39"/>
      <c r="O17" s="109">
        <f t="shared" si="12"/>
        <v>5.815</v>
      </c>
      <c r="P17" s="121">
        <f t="shared" si="4"/>
        <v>10</v>
      </c>
      <c r="Q17" s="127">
        <v>9.15</v>
      </c>
      <c r="R17" s="51">
        <f t="shared" si="5"/>
        <v>10</v>
      </c>
      <c r="S17" s="50">
        <v>8.25</v>
      </c>
      <c r="T17" s="128">
        <f t="shared" si="6"/>
        <v>19</v>
      </c>
      <c r="U17" s="117">
        <f t="shared" si="7"/>
        <v>-3.04</v>
      </c>
      <c r="V17" s="51">
        <f t="shared" si="8"/>
        <v>-1</v>
      </c>
      <c r="W17" s="50">
        <f t="shared" si="9"/>
        <v>-2.3099999999999996</v>
      </c>
      <c r="X17" s="52">
        <f t="shared" si="10"/>
        <v>5</v>
      </c>
    </row>
    <row r="18" spans="1:24" ht="19.5" customHeight="1">
      <c r="A18" s="38">
        <v>10</v>
      </c>
      <c r="B18" s="18" t="s">
        <v>24</v>
      </c>
      <c r="C18" s="55">
        <v>352</v>
      </c>
      <c r="D18" s="37">
        <v>352</v>
      </c>
      <c r="E18" s="104">
        <v>0</v>
      </c>
      <c r="F18" s="113">
        <v>6.45</v>
      </c>
      <c r="G18" s="39">
        <f t="shared" si="0"/>
        <v>6</v>
      </c>
      <c r="H18" s="56">
        <v>6.18</v>
      </c>
      <c r="I18" s="39">
        <f t="shared" si="1"/>
        <v>10</v>
      </c>
      <c r="J18" s="56">
        <v>4.7</v>
      </c>
      <c r="K18" s="39">
        <f t="shared" si="2"/>
        <v>24</v>
      </c>
      <c r="L18" s="56">
        <v>4.9</v>
      </c>
      <c r="M18" s="39">
        <f t="shared" si="3"/>
        <v>21</v>
      </c>
      <c r="N18" s="40">
        <v>6.8</v>
      </c>
      <c r="O18" s="109">
        <f>(F18+H18+J18+L18+N18)/5</f>
        <v>5.805999999999999</v>
      </c>
      <c r="P18" s="121">
        <f t="shared" si="4"/>
        <v>11</v>
      </c>
      <c r="Q18" s="127">
        <v>9.25</v>
      </c>
      <c r="R18" s="51">
        <f t="shared" si="5"/>
        <v>5</v>
      </c>
      <c r="S18" s="50">
        <v>8.06</v>
      </c>
      <c r="T18" s="128">
        <f t="shared" si="6"/>
        <v>21</v>
      </c>
      <c r="U18" s="117">
        <f t="shared" si="7"/>
        <v>-2.8</v>
      </c>
      <c r="V18" s="51">
        <f t="shared" si="8"/>
        <v>-1</v>
      </c>
      <c r="W18" s="50">
        <f t="shared" si="9"/>
        <v>-1.8800000000000008</v>
      </c>
      <c r="X18" s="52">
        <f t="shared" si="10"/>
        <v>11</v>
      </c>
    </row>
    <row r="19" spans="1:24" ht="19.5" customHeight="1">
      <c r="A19" s="38">
        <v>11</v>
      </c>
      <c r="B19" s="18" t="s">
        <v>31</v>
      </c>
      <c r="C19" s="55">
        <v>13</v>
      </c>
      <c r="D19" s="37">
        <v>13</v>
      </c>
      <c r="E19" s="104">
        <f aca="true" t="shared" si="13" ref="E19:E34">C19-D19</f>
        <v>0</v>
      </c>
      <c r="F19" s="113">
        <v>6.28</v>
      </c>
      <c r="G19" s="39">
        <f t="shared" si="0"/>
        <v>9</v>
      </c>
      <c r="H19" s="56">
        <v>6.1</v>
      </c>
      <c r="I19" s="39">
        <f t="shared" si="1"/>
        <v>13</v>
      </c>
      <c r="J19" s="56">
        <v>6.6</v>
      </c>
      <c r="K19" s="39">
        <f t="shared" si="2"/>
        <v>7</v>
      </c>
      <c r="L19" s="56">
        <v>3.9</v>
      </c>
      <c r="M19" s="39">
        <f t="shared" si="3"/>
        <v>26</v>
      </c>
      <c r="N19" s="39"/>
      <c r="O19" s="109">
        <f aca="true" t="shared" si="14" ref="O19:O34">(F19+H19+J19+L19)/4</f>
        <v>5.719999999999999</v>
      </c>
      <c r="P19" s="121">
        <f t="shared" si="4"/>
        <v>12</v>
      </c>
      <c r="Q19" s="127">
        <v>9.25</v>
      </c>
      <c r="R19" s="51">
        <f t="shared" si="5"/>
        <v>5</v>
      </c>
      <c r="S19" s="50">
        <v>8.58</v>
      </c>
      <c r="T19" s="128">
        <f t="shared" si="6"/>
        <v>11</v>
      </c>
      <c r="U19" s="117">
        <f t="shared" si="7"/>
        <v>-2.9699999999999998</v>
      </c>
      <c r="V19" s="51">
        <f t="shared" si="8"/>
        <v>-4</v>
      </c>
      <c r="W19" s="50">
        <f t="shared" si="9"/>
        <v>-2.4800000000000004</v>
      </c>
      <c r="X19" s="52">
        <f t="shared" si="10"/>
        <v>-2</v>
      </c>
    </row>
    <row r="20" spans="1:24" ht="19.5" customHeight="1">
      <c r="A20" s="38">
        <v>12</v>
      </c>
      <c r="B20" s="18" t="s">
        <v>25</v>
      </c>
      <c r="C20" s="55">
        <v>133</v>
      </c>
      <c r="D20" s="37">
        <v>131</v>
      </c>
      <c r="E20" s="104">
        <f t="shared" si="13"/>
        <v>2</v>
      </c>
      <c r="F20" s="113">
        <v>5.66</v>
      </c>
      <c r="G20" s="39">
        <f t="shared" si="0"/>
        <v>16</v>
      </c>
      <c r="H20" s="56">
        <v>5.26</v>
      </c>
      <c r="I20" s="39">
        <f t="shared" si="1"/>
        <v>22</v>
      </c>
      <c r="J20" s="56">
        <v>5.82</v>
      </c>
      <c r="K20" s="39">
        <f t="shared" si="2"/>
        <v>13</v>
      </c>
      <c r="L20" s="56">
        <v>6.09</v>
      </c>
      <c r="M20" s="39">
        <f t="shared" si="3"/>
        <v>7</v>
      </c>
      <c r="N20" s="39"/>
      <c r="O20" s="109">
        <f t="shared" si="14"/>
        <v>5.7075000000000005</v>
      </c>
      <c r="P20" s="121">
        <f t="shared" si="4"/>
        <v>13</v>
      </c>
      <c r="Q20" s="127">
        <v>8.69</v>
      </c>
      <c r="R20" s="51">
        <f t="shared" si="5"/>
        <v>18</v>
      </c>
      <c r="S20" s="50">
        <v>8.64</v>
      </c>
      <c r="T20" s="128">
        <f t="shared" si="6"/>
        <v>8</v>
      </c>
      <c r="U20" s="117">
        <f t="shared" si="7"/>
        <v>-3.0299999999999994</v>
      </c>
      <c r="V20" s="51">
        <f t="shared" si="8"/>
        <v>2</v>
      </c>
      <c r="W20" s="50">
        <f t="shared" si="9"/>
        <v>-3.380000000000001</v>
      </c>
      <c r="X20" s="52">
        <f t="shared" si="10"/>
        <v>-14</v>
      </c>
    </row>
    <row r="21" spans="1:24" ht="19.5" customHeight="1">
      <c r="A21" s="38">
        <v>13</v>
      </c>
      <c r="B21" s="18" t="s">
        <v>13</v>
      </c>
      <c r="C21" s="55">
        <v>185</v>
      </c>
      <c r="D21" s="37">
        <v>184</v>
      </c>
      <c r="E21" s="104">
        <f t="shared" si="13"/>
        <v>1</v>
      </c>
      <c r="F21" s="113">
        <v>6.18</v>
      </c>
      <c r="G21" s="39">
        <f t="shared" si="0"/>
        <v>10</v>
      </c>
      <c r="H21" s="56">
        <v>5.55</v>
      </c>
      <c r="I21" s="39">
        <f t="shared" si="1"/>
        <v>20</v>
      </c>
      <c r="J21" s="56">
        <v>4.83</v>
      </c>
      <c r="K21" s="39">
        <f t="shared" si="2"/>
        <v>23</v>
      </c>
      <c r="L21" s="56">
        <v>6.09</v>
      </c>
      <c r="M21" s="39">
        <f t="shared" si="3"/>
        <v>7</v>
      </c>
      <c r="N21" s="39"/>
      <c r="O21" s="109">
        <f t="shared" si="14"/>
        <v>5.6625000000000005</v>
      </c>
      <c r="P21" s="121">
        <f t="shared" si="4"/>
        <v>14</v>
      </c>
      <c r="Q21" s="127">
        <v>8.81</v>
      </c>
      <c r="R21" s="51">
        <f t="shared" si="5"/>
        <v>15</v>
      </c>
      <c r="S21" s="50">
        <v>8.78</v>
      </c>
      <c r="T21" s="128">
        <f t="shared" si="6"/>
        <v>5</v>
      </c>
      <c r="U21" s="117">
        <f t="shared" si="7"/>
        <v>-2.630000000000001</v>
      </c>
      <c r="V21" s="51">
        <f t="shared" si="8"/>
        <v>5</v>
      </c>
      <c r="W21" s="50">
        <f t="shared" si="9"/>
        <v>-3.2299999999999995</v>
      </c>
      <c r="X21" s="52">
        <f t="shared" si="10"/>
        <v>-15</v>
      </c>
    </row>
    <row r="22" spans="1:24" ht="19.5" customHeight="1">
      <c r="A22" s="38">
        <v>14</v>
      </c>
      <c r="B22" s="18" t="s">
        <v>6</v>
      </c>
      <c r="C22" s="55">
        <v>107</v>
      </c>
      <c r="D22" s="37">
        <v>107</v>
      </c>
      <c r="E22" s="104">
        <f t="shared" si="13"/>
        <v>0</v>
      </c>
      <c r="F22" s="113">
        <v>5.32</v>
      </c>
      <c r="G22" s="39">
        <f t="shared" si="0"/>
        <v>20</v>
      </c>
      <c r="H22" s="56">
        <v>6.29</v>
      </c>
      <c r="I22" s="39">
        <f t="shared" si="1"/>
        <v>9</v>
      </c>
      <c r="J22" s="56">
        <v>5.91</v>
      </c>
      <c r="K22" s="39">
        <f t="shared" si="2"/>
        <v>11</v>
      </c>
      <c r="L22" s="56">
        <v>4.91</v>
      </c>
      <c r="M22" s="39">
        <f t="shared" si="3"/>
        <v>20</v>
      </c>
      <c r="N22" s="39"/>
      <c r="O22" s="109">
        <f t="shared" si="14"/>
        <v>5.6075</v>
      </c>
      <c r="P22" s="121">
        <f t="shared" si="4"/>
        <v>15</v>
      </c>
      <c r="Q22" s="127">
        <v>9.39</v>
      </c>
      <c r="R22" s="51">
        <f t="shared" si="5"/>
        <v>3</v>
      </c>
      <c r="S22" s="50">
        <v>8.75</v>
      </c>
      <c r="T22" s="128">
        <f t="shared" si="6"/>
        <v>6</v>
      </c>
      <c r="U22" s="117">
        <f t="shared" si="7"/>
        <v>-4.07</v>
      </c>
      <c r="V22" s="51">
        <f t="shared" si="8"/>
        <v>-17</v>
      </c>
      <c r="W22" s="50">
        <f t="shared" si="9"/>
        <v>-2.46</v>
      </c>
      <c r="X22" s="52">
        <f t="shared" si="10"/>
        <v>-3</v>
      </c>
    </row>
    <row r="23" spans="1:24" ht="19.5" customHeight="1">
      <c r="A23" s="38">
        <v>15</v>
      </c>
      <c r="B23" s="18" t="s">
        <v>23</v>
      </c>
      <c r="C23" s="55">
        <v>128</v>
      </c>
      <c r="D23" s="37">
        <v>128</v>
      </c>
      <c r="E23" s="104">
        <f t="shared" si="13"/>
        <v>0</v>
      </c>
      <c r="F23" s="113">
        <v>5.85</v>
      </c>
      <c r="G23" s="39">
        <f t="shared" si="0"/>
        <v>14</v>
      </c>
      <c r="H23" s="56">
        <v>6.49</v>
      </c>
      <c r="I23" s="39">
        <f t="shared" si="1"/>
        <v>7</v>
      </c>
      <c r="J23" s="56">
        <v>5.33</v>
      </c>
      <c r="K23" s="39">
        <f t="shared" si="2"/>
        <v>18</v>
      </c>
      <c r="L23" s="56">
        <v>4.76</v>
      </c>
      <c r="M23" s="39">
        <f t="shared" si="3"/>
        <v>23</v>
      </c>
      <c r="N23" s="39"/>
      <c r="O23" s="109">
        <f t="shared" si="14"/>
        <v>5.6075</v>
      </c>
      <c r="P23" s="121">
        <f t="shared" si="4"/>
        <v>15</v>
      </c>
      <c r="Q23" s="127">
        <v>8.78</v>
      </c>
      <c r="R23" s="51">
        <f t="shared" si="5"/>
        <v>16</v>
      </c>
      <c r="S23" s="50">
        <v>7.93</v>
      </c>
      <c r="T23" s="128">
        <f t="shared" si="6"/>
        <v>23</v>
      </c>
      <c r="U23" s="117">
        <f t="shared" si="7"/>
        <v>-2.9299999999999997</v>
      </c>
      <c r="V23" s="51">
        <f t="shared" si="8"/>
        <v>2</v>
      </c>
      <c r="W23" s="50">
        <f t="shared" si="9"/>
        <v>-1.4399999999999995</v>
      </c>
      <c r="X23" s="52">
        <f t="shared" si="10"/>
        <v>16</v>
      </c>
    </row>
    <row r="24" spans="1:24" ht="19.5" customHeight="1">
      <c r="A24" s="38">
        <v>16</v>
      </c>
      <c r="B24" s="18" t="s">
        <v>15</v>
      </c>
      <c r="C24" s="55">
        <v>106</v>
      </c>
      <c r="D24" s="37">
        <v>106</v>
      </c>
      <c r="E24" s="104">
        <f t="shared" si="13"/>
        <v>0</v>
      </c>
      <c r="F24" s="113">
        <v>5.11</v>
      </c>
      <c r="G24" s="39">
        <f t="shared" si="0"/>
        <v>21</v>
      </c>
      <c r="H24" s="56">
        <v>6.51</v>
      </c>
      <c r="I24" s="39">
        <f t="shared" si="1"/>
        <v>5</v>
      </c>
      <c r="J24" s="56">
        <v>5.43</v>
      </c>
      <c r="K24" s="39">
        <f t="shared" si="2"/>
        <v>16</v>
      </c>
      <c r="L24" s="56">
        <v>5.37</v>
      </c>
      <c r="M24" s="39">
        <f t="shared" si="3"/>
        <v>15</v>
      </c>
      <c r="N24" s="39"/>
      <c r="O24" s="109">
        <f t="shared" si="14"/>
        <v>5.605</v>
      </c>
      <c r="P24" s="121">
        <f t="shared" si="4"/>
        <v>17</v>
      </c>
      <c r="Q24" s="127">
        <v>8.5</v>
      </c>
      <c r="R24" s="51">
        <f t="shared" si="5"/>
        <v>24</v>
      </c>
      <c r="S24" s="50">
        <v>8.46</v>
      </c>
      <c r="T24" s="128">
        <f t="shared" si="6"/>
        <v>15</v>
      </c>
      <c r="U24" s="117">
        <f t="shared" si="7"/>
        <v>-3.3899999999999997</v>
      </c>
      <c r="V24" s="51">
        <f t="shared" si="8"/>
        <v>3</v>
      </c>
      <c r="W24" s="50">
        <f t="shared" si="9"/>
        <v>-1.950000000000001</v>
      </c>
      <c r="X24" s="52">
        <f t="shared" si="10"/>
        <v>10</v>
      </c>
    </row>
    <row r="25" spans="1:24" ht="19.5" customHeight="1">
      <c r="A25" s="38">
        <v>17</v>
      </c>
      <c r="B25" s="18" t="s">
        <v>59</v>
      </c>
      <c r="C25" s="55">
        <v>85</v>
      </c>
      <c r="D25" s="37">
        <v>84</v>
      </c>
      <c r="E25" s="104">
        <f t="shared" si="13"/>
        <v>1</v>
      </c>
      <c r="F25" s="113">
        <v>5.97</v>
      </c>
      <c r="G25" s="39">
        <f t="shared" si="0"/>
        <v>12</v>
      </c>
      <c r="H25" s="56">
        <v>6.16</v>
      </c>
      <c r="I25" s="39">
        <f t="shared" si="1"/>
        <v>11</v>
      </c>
      <c r="J25" s="56">
        <v>5.12</v>
      </c>
      <c r="K25" s="39">
        <f t="shared" si="2"/>
        <v>21</v>
      </c>
      <c r="L25" s="56">
        <v>5.06</v>
      </c>
      <c r="M25" s="39">
        <f t="shared" si="3"/>
        <v>18</v>
      </c>
      <c r="N25" s="39"/>
      <c r="O25" s="109">
        <f t="shared" si="14"/>
        <v>5.5775</v>
      </c>
      <c r="P25" s="121">
        <f t="shared" si="4"/>
        <v>19</v>
      </c>
      <c r="Q25" s="127">
        <v>8.69</v>
      </c>
      <c r="R25" s="51">
        <f t="shared" si="5"/>
        <v>18</v>
      </c>
      <c r="S25" s="50">
        <v>8.63</v>
      </c>
      <c r="T25" s="128">
        <f t="shared" si="6"/>
        <v>10</v>
      </c>
      <c r="U25" s="117">
        <f t="shared" si="7"/>
        <v>-2.7199999999999998</v>
      </c>
      <c r="V25" s="51">
        <f t="shared" si="8"/>
        <v>6</v>
      </c>
      <c r="W25" s="50">
        <f t="shared" si="9"/>
        <v>-2.4700000000000006</v>
      </c>
      <c r="X25" s="52">
        <f t="shared" si="10"/>
        <v>-1</v>
      </c>
    </row>
    <row r="26" spans="1:24" ht="19.5" customHeight="1">
      <c r="A26" s="38">
        <v>18</v>
      </c>
      <c r="B26" s="18" t="s">
        <v>17</v>
      </c>
      <c r="C26" s="55">
        <v>153</v>
      </c>
      <c r="D26" s="37">
        <v>151</v>
      </c>
      <c r="E26" s="104">
        <f t="shared" si="13"/>
        <v>2</v>
      </c>
      <c r="F26" s="113">
        <v>5.57</v>
      </c>
      <c r="G26" s="39">
        <f t="shared" si="0"/>
        <v>18</v>
      </c>
      <c r="H26" s="56">
        <v>6.33</v>
      </c>
      <c r="I26" s="39">
        <f t="shared" si="1"/>
        <v>8</v>
      </c>
      <c r="J26" s="56">
        <v>5.13</v>
      </c>
      <c r="K26" s="39">
        <f t="shared" si="2"/>
        <v>20</v>
      </c>
      <c r="L26" s="56">
        <v>5.07</v>
      </c>
      <c r="M26" s="39">
        <f t="shared" si="3"/>
        <v>16</v>
      </c>
      <c r="N26" s="39"/>
      <c r="O26" s="109">
        <f t="shared" si="14"/>
        <v>5.525</v>
      </c>
      <c r="P26" s="121">
        <f t="shared" si="4"/>
        <v>20</v>
      </c>
      <c r="Q26" s="127">
        <v>9.18</v>
      </c>
      <c r="R26" s="51">
        <f t="shared" si="5"/>
        <v>8</v>
      </c>
      <c r="S26" s="50">
        <v>9.35</v>
      </c>
      <c r="T26" s="128">
        <f t="shared" si="6"/>
        <v>1</v>
      </c>
      <c r="U26" s="117">
        <f t="shared" si="7"/>
        <v>-3.6099999999999994</v>
      </c>
      <c r="V26" s="51">
        <f t="shared" si="8"/>
        <v>-10</v>
      </c>
      <c r="W26" s="50">
        <f t="shared" si="9"/>
        <v>-3.0199999999999996</v>
      </c>
      <c r="X26" s="52">
        <f t="shared" si="10"/>
        <v>-7</v>
      </c>
    </row>
    <row r="27" spans="1:24" ht="19.5" customHeight="1">
      <c r="A27" s="38">
        <v>19</v>
      </c>
      <c r="B27" s="18" t="s">
        <v>5</v>
      </c>
      <c r="C27" s="55">
        <v>90</v>
      </c>
      <c r="D27" s="37">
        <v>89</v>
      </c>
      <c r="E27" s="104">
        <f t="shared" si="13"/>
        <v>1</v>
      </c>
      <c r="F27" s="113">
        <v>6.43</v>
      </c>
      <c r="G27" s="39">
        <f t="shared" si="0"/>
        <v>8</v>
      </c>
      <c r="H27" s="56">
        <v>5.41</v>
      </c>
      <c r="I27" s="39">
        <f t="shared" si="1"/>
        <v>21</v>
      </c>
      <c r="J27" s="56">
        <v>4.96</v>
      </c>
      <c r="K27" s="39">
        <f t="shared" si="2"/>
        <v>22</v>
      </c>
      <c r="L27" s="56">
        <v>5.59</v>
      </c>
      <c r="M27" s="39">
        <f t="shared" si="3"/>
        <v>12</v>
      </c>
      <c r="N27" s="39"/>
      <c r="O27" s="109">
        <f t="shared" si="14"/>
        <v>5.5975</v>
      </c>
      <c r="P27" s="121">
        <f t="shared" si="4"/>
        <v>18</v>
      </c>
      <c r="Q27" s="127">
        <v>8.69</v>
      </c>
      <c r="R27" s="51">
        <f t="shared" si="5"/>
        <v>18</v>
      </c>
      <c r="S27" s="50">
        <v>8.64</v>
      </c>
      <c r="T27" s="128">
        <f t="shared" si="6"/>
        <v>8</v>
      </c>
      <c r="U27" s="117">
        <f t="shared" si="7"/>
        <v>-2.26</v>
      </c>
      <c r="V27" s="51">
        <f t="shared" si="8"/>
        <v>10</v>
      </c>
      <c r="W27" s="50">
        <f t="shared" si="9"/>
        <v>-3.2300000000000004</v>
      </c>
      <c r="X27" s="52">
        <f t="shared" si="10"/>
        <v>-13</v>
      </c>
    </row>
    <row r="28" spans="1:24" ht="19.5" customHeight="1">
      <c r="A28" s="38">
        <v>20</v>
      </c>
      <c r="B28" s="18" t="s">
        <v>54</v>
      </c>
      <c r="C28" s="55">
        <v>204</v>
      </c>
      <c r="D28" s="37">
        <v>203</v>
      </c>
      <c r="E28" s="104">
        <f t="shared" si="13"/>
        <v>1</v>
      </c>
      <c r="F28" s="113">
        <v>5.09</v>
      </c>
      <c r="G28" s="39">
        <f t="shared" si="0"/>
        <v>22</v>
      </c>
      <c r="H28" s="56">
        <v>5.24</v>
      </c>
      <c r="I28" s="39">
        <f t="shared" si="1"/>
        <v>23</v>
      </c>
      <c r="J28" s="56">
        <v>6</v>
      </c>
      <c r="K28" s="39">
        <f t="shared" si="2"/>
        <v>10</v>
      </c>
      <c r="L28" s="56">
        <v>5.48</v>
      </c>
      <c r="M28" s="39">
        <f t="shared" si="3"/>
        <v>14</v>
      </c>
      <c r="N28" s="39"/>
      <c r="O28" s="109">
        <f t="shared" si="14"/>
        <v>5.4525</v>
      </c>
      <c r="P28" s="121">
        <f t="shared" si="4"/>
        <v>21</v>
      </c>
      <c r="Q28" s="127">
        <v>8.93</v>
      </c>
      <c r="R28" s="51">
        <f t="shared" si="5"/>
        <v>12</v>
      </c>
      <c r="S28" s="50">
        <v>8.03</v>
      </c>
      <c r="T28" s="128">
        <f t="shared" si="6"/>
        <v>22</v>
      </c>
      <c r="U28" s="117">
        <f t="shared" si="7"/>
        <v>-3.84</v>
      </c>
      <c r="V28" s="51">
        <f t="shared" si="8"/>
        <v>-10</v>
      </c>
      <c r="W28" s="50">
        <f t="shared" si="9"/>
        <v>-2.789999999999999</v>
      </c>
      <c r="X28" s="52">
        <f t="shared" si="10"/>
        <v>-1</v>
      </c>
    </row>
    <row r="29" spans="1:24" ht="19.5" customHeight="1">
      <c r="A29" s="38">
        <v>21</v>
      </c>
      <c r="B29" s="18" t="s">
        <v>12</v>
      </c>
      <c r="C29" s="55">
        <v>86</v>
      </c>
      <c r="D29" s="37">
        <v>85</v>
      </c>
      <c r="E29" s="104">
        <f t="shared" si="13"/>
        <v>1</v>
      </c>
      <c r="F29" s="113">
        <v>5.02</v>
      </c>
      <c r="G29" s="39">
        <f t="shared" si="0"/>
        <v>23</v>
      </c>
      <c r="H29" s="56">
        <v>4.7</v>
      </c>
      <c r="I29" s="39">
        <f t="shared" si="1"/>
        <v>27</v>
      </c>
      <c r="J29" s="56">
        <v>5.52</v>
      </c>
      <c r="K29" s="39">
        <f t="shared" si="2"/>
        <v>14</v>
      </c>
      <c r="L29" s="56">
        <v>6.05</v>
      </c>
      <c r="M29" s="39">
        <f t="shared" si="3"/>
        <v>10</v>
      </c>
      <c r="N29" s="39"/>
      <c r="O29" s="109">
        <f t="shared" si="14"/>
        <v>5.3225</v>
      </c>
      <c r="P29" s="121">
        <f t="shared" si="4"/>
        <v>22</v>
      </c>
      <c r="Q29" s="127">
        <v>8.71</v>
      </c>
      <c r="R29" s="51">
        <f t="shared" si="5"/>
        <v>17</v>
      </c>
      <c r="S29" s="50">
        <v>8.26</v>
      </c>
      <c r="T29" s="128">
        <f t="shared" si="6"/>
        <v>16</v>
      </c>
      <c r="U29" s="117">
        <f t="shared" si="7"/>
        <v>-3.6900000000000013</v>
      </c>
      <c r="V29" s="51">
        <f t="shared" si="8"/>
        <v>-6</v>
      </c>
      <c r="W29" s="50">
        <f t="shared" si="9"/>
        <v>-3.5599999999999996</v>
      </c>
      <c r="X29" s="52">
        <f t="shared" si="10"/>
        <v>-11</v>
      </c>
    </row>
    <row r="30" spans="1:24" ht="19.5" customHeight="1">
      <c r="A30" s="38">
        <v>22</v>
      </c>
      <c r="B30" s="18" t="s">
        <v>11</v>
      </c>
      <c r="C30" s="55">
        <v>116</v>
      </c>
      <c r="D30" s="37">
        <v>116</v>
      </c>
      <c r="E30" s="104">
        <f t="shared" si="13"/>
        <v>0</v>
      </c>
      <c r="F30" s="113">
        <v>4.72</v>
      </c>
      <c r="G30" s="39">
        <f t="shared" si="0"/>
        <v>24</v>
      </c>
      <c r="H30" s="56">
        <v>5.9</v>
      </c>
      <c r="I30" s="39">
        <f t="shared" si="1"/>
        <v>15</v>
      </c>
      <c r="J30" s="56">
        <v>5.41</v>
      </c>
      <c r="K30" s="39">
        <f t="shared" si="2"/>
        <v>17</v>
      </c>
      <c r="L30" s="56">
        <v>4.86</v>
      </c>
      <c r="M30" s="39">
        <f t="shared" si="3"/>
        <v>22</v>
      </c>
      <c r="N30" s="39"/>
      <c r="O30" s="109">
        <f t="shared" si="14"/>
        <v>5.2225</v>
      </c>
      <c r="P30" s="121">
        <f t="shared" si="4"/>
        <v>23</v>
      </c>
      <c r="Q30" s="127">
        <v>8.35</v>
      </c>
      <c r="R30" s="51">
        <f t="shared" si="5"/>
        <v>25</v>
      </c>
      <c r="S30" s="50">
        <v>8.21</v>
      </c>
      <c r="T30" s="128">
        <f t="shared" si="6"/>
        <v>20</v>
      </c>
      <c r="U30" s="117">
        <f t="shared" si="7"/>
        <v>-3.63</v>
      </c>
      <c r="V30" s="51">
        <f t="shared" si="8"/>
        <v>1</v>
      </c>
      <c r="W30" s="50">
        <f t="shared" si="9"/>
        <v>-2.3100000000000005</v>
      </c>
      <c r="X30" s="52">
        <f t="shared" si="10"/>
        <v>5</v>
      </c>
    </row>
    <row r="31" spans="1:24" ht="19.5" customHeight="1">
      <c r="A31" s="38">
        <v>23</v>
      </c>
      <c r="B31" s="18" t="s">
        <v>9</v>
      </c>
      <c r="C31" s="55">
        <v>132</v>
      </c>
      <c r="D31" s="37">
        <v>132</v>
      </c>
      <c r="E31" s="104">
        <f t="shared" si="13"/>
        <v>0</v>
      </c>
      <c r="F31" s="113">
        <v>5.48</v>
      </c>
      <c r="G31" s="39">
        <f t="shared" si="0"/>
        <v>19</v>
      </c>
      <c r="H31" s="56">
        <v>4.97</v>
      </c>
      <c r="I31" s="39">
        <f t="shared" si="1"/>
        <v>25</v>
      </c>
      <c r="J31" s="56">
        <v>4.67</v>
      </c>
      <c r="K31" s="39">
        <f t="shared" si="2"/>
        <v>25</v>
      </c>
      <c r="L31" s="56">
        <v>5.07</v>
      </c>
      <c r="M31" s="39">
        <f t="shared" si="3"/>
        <v>16</v>
      </c>
      <c r="N31" s="39"/>
      <c r="O31" s="109">
        <f t="shared" si="14"/>
        <v>5.047499999999999</v>
      </c>
      <c r="P31" s="121">
        <f t="shared" si="4"/>
        <v>24</v>
      </c>
      <c r="Q31" s="127">
        <v>9.18</v>
      </c>
      <c r="R31" s="51">
        <f t="shared" si="5"/>
        <v>8</v>
      </c>
      <c r="S31" s="50">
        <v>9.35</v>
      </c>
      <c r="T31" s="128">
        <f t="shared" si="6"/>
        <v>1</v>
      </c>
      <c r="U31" s="117">
        <f t="shared" si="7"/>
        <v>-3.6999999999999993</v>
      </c>
      <c r="V31" s="51">
        <f t="shared" si="8"/>
        <v>-11</v>
      </c>
      <c r="W31" s="50">
        <f t="shared" si="9"/>
        <v>-4.38</v>
      </c>
      <c r="X31" s="52">
        <f t="shared" si="10"/>
        <v>-24</v>
      </c>
    </row>
    <row r="32" spans="1:24" ht="19.5" customHeight="1">
      <c r="A32" s="38">
        <v>24</v>
      </c>
      <c r="B32" s="18" t="s">
        <v>14</v>
      </c>
      <c r="C32" s="55">
        <v>104</v>
      </c>
      <c r="D32" s="37">
        <v>104</v>
      </c>
      <c r="E32" s="104">
        <f t="shared" si="13"/>
        <v>0</v>
      </c>
      <c r="F32" s="113">
        <v>4.09</v>
      </c>
      <c r="G32" s="39">
        <f t="shared" si="0"/>
        <v>27</v>
      </c>
      <c r="H32" s="56">
        <v>5.85</v>
      </c>
      <c r="I32" s="39">
        <f t="shared" si="1"/>
        <v>17</v>
      </c>
      <c r="J32" s="56">
        <v>5.3</v>
      </c>
      <c r="K32" s="39">
        <f t="shared" si="2"/>
        <v>19</v>
      </c>
      <c r="L32" s="56">
        <v>4.45</v>
      </c>
      <c r="M32" s="39">
        <f t="shared" si="3"/>
        <v>24</v>
      </c>
      <c r="N32" s="39"/>
      <c r="O32" s="109">
        <f t="shared" si="14"/>
        <v>4.922499999999999</v>
      </c>
      <c r="P32" s="121">
        <f t="shared" si="4"/>
        <v>25</v>
      </c>
      <c r="Q32" s="127">
        <v>8.14</v>
      </c>
      <c r="R32" s="51">
        <f t="shared" si="5"/>
        <v>26</v>
      </c>
      <c r="S32" s="50">
        <v>6.49</v>
      </c>
      <c r="T32" s="128">
        <f t="shared" si="6"/>
        <v>26</v>
      </c>
      <c r="U32" s="117">
        <f t="shared" si="7"/>
        <v>-4.050000000000001</v>
      </c>
      <c r="V32" s="51">
        <f t="shared" si="8"/>
        <v>-1</v>
      </c>
      <c r="W32" s="50">
        <f t="shared" si="9"/>
        <v>-0.6400000000000006</v>
      </c>
      <c r="X32" s="52">
        <f t="shared" si="10"/>
        <v>9</v>
      </c>
    </row>
    <row r="33" spans="1:24" ht="19.5" customHeight="1">
      <c r="A33" s="38">
        <v>25</v>
      </c>
      <c r="B33" s="18" t="s">
        <v>10</v>
      </c>
      <c r="C33" s="55">
        <v>103</v>
      </c>
      <c r="D33" s="37">
        <v>102</v>
      </c>
      <c r="E33" s="104">
        <f t="shared" si="13"/>
        <v>1</v>
      </c>
      <c r="F33" s="113">
        <v>4.61</v>
      </c>
      <c r="G33" s="39">
        <f t="shared" si="0"/>
        <v>25</v>
      </c>
      <c r="H33" s="56">
        <v>5.21</v>
      </c>
      <c r="I33" s="39">
        <f t="shared" si="1"/>
        <v>24</v>
      </c>
      <c r="J33" s="56">
        <v>4.63</v>
      </c>
      <c r="K33" s="39">
        <f t="shared" si="2"/>
        <v>26</v>
      </c>
      <c r="L33" s="56">
        <v>4.33</v>
      </c>
      <c r="M33" s="39">
        <f t="shared" si="3"/>
        <v>25</v>
      </c>
      <c r="N33" s="39"/>
      <c r="O33" s="109">
        <f t="shared" si="14"/>
        <v>4.695</v>
      </c>
      <c r="P33" s="121">
        <f t="shared" si="4"/>
        <v>26</v>
      </c>
      <c r="Q33" s="127">
        <v>8.59</v>
      </c>
      <c r="R33" s="51">
        <f t="shared" si="5"/>
        <v>23</v>
      </c>
      <c r="S33" s="50">
        <v>8.26</v>
      </c>
      <c r="T33" s="128">
        <f t="shared" si="6"/>
        <v>16</v>
      </c>
      <c r="U33" s="117">
        <f t="shared" si="7"/>
        <v>-3.9799999999999995</v>
      </c>
      <c r="V33" s="51">
        <f t="shared" si="8"/>
        <v>-2</v>
      </c>
      <c r="W33" s="50">
        <f t="shared" si="9"/>
        <v>-3.05</v>
      </c>
      <c r="X33" s="52">
        <f t="shared" si="10"/>
        <v>-8</v>
      </c>
    </row>
    <row r="34" spans="1:24" ht="19.5" customHeight="1">
      <c r="A34" s="58">
        <v>26</v>
      </c>
      <c r="B34" s="19" t="s">
        <v>7</v>
      </c>
      <c r="C34" s="59">
        <v>178</v>
      </c>
      <c r="D34" s="60">
        <v>178</v>
      </c>
      <c r="E34" s="105">
        <f t="shared" si="13"/>
        <v>0</v>
      </c>
      <c r="F34" s="114">
        <v>4.2</v>
      </c>
      <c r="G34" s="62">
        <f t="shared" si="0"/>
        <v>26</v>
      </c>
      <c r="H34" s="61">
        <v>4.9</v>
      </c>
      <c r="I34" s="62">
        <f t="shared" si="1"/>
        <v>26</v>
      </c>
      <c r="J34" s="61">
        <v>3.8</v>
      </c>
      <c r="K34" s="62">
        <f t="shared" si="2"/>
        <v>27</v>
      </c>
      <c r="L34" s="61">
        <v>3.3</v>
      </c>
      <c r="M34" s="62">
        <f t="shared" si="3"/>
        <v>27</v>
      </c>
      <c r="N34" s="62"/>
      <c r="O34" s="110">
        <f t="shared" si="14"/>
        <v>4.050000000000001</v>
      </c>
      <c r="P34" s="122">
        <f t="shared" si="4"/>
        <v>27</v>
      </c>
      <c r="Q34" s="129">
        <v>8.95</v>
      </c>
      <c r="R34" s="64">
        <f t="shared" si="5"/>
        <v>11</v>
      </c>
      <c r="S34" s="63">
        <v>8.56</v>
      </c>
      <c r="T34" s="130">
        <f t="shared" si="6"/>
        <v>12</v>
      </c>
      <c r="U34" s="118">
        <f t="shared" si="7"/>
        <v>-4.749999999999999</v>
      </c>
      <c r="V34" s="64">
        <f t="shared" si="8"/>
        <v>-15</v>
      </c>
      <c r="W34" s="63">
        <f t="shared" si="9"/>
        <v>-3.66</v>
      </c>
      <c r="X34" s="65">
        <f t="shared" si="10"/>
        <v>-14</v>
      </c>
    </row>
    <row r="35" spans="1:24" ht="19.5" customHeight="1" thickBot="1">
      <c r="A35" s="152" t="s">
        <v>27</v>
      </c>
      <c r="B35" s="153"/>
      <c r="C35" s="57"/>
      <c r="D35" s="57"/>
      <c r="E35" s="106"/>
      <c r="F35" s="159">
        <f>AVERAGE(F8:F34)</f>
        <v>5.877777777777778</v>
      </c>
      <c r="G35" s="160"/>
      <c r="H35" s="161">
        <f>AVERAGE(H8:H34)</f>
        <v>5.941851851851852</v>
      </c>
      <c r="I35" s="160"/>
      <c r="J35" s="161">
        <f>AVERAGE(J8:J34)</f>
        <v>5.801481481481481</v>
      </c>
      <c r="K35" s="160"/>
      <c r="L35" s="131">
        <f>AVERAGE(L8:L34)</f>
        <v>5.569259259259262</v>
      </c>
      <c r="M35" s="131"/>
      <c r="N35" s="131">
        <f>AVERAGE(N8:N34)</f>
        <v>7.08</v>
      </c>
      <c r="O35" s="131">
        <f>AVERAGE(O8:O34)</f>
        <v>5.812222222222222</v>
      </c>
      <c r="P35" s="131"/>
      <c r="Q35" s="159">
        <f>AVERAGE(Q8:Q34)</f>
        <v>8.923076923076923</v>
      </c>
      <c r="R35" s="160"/>
      <c r="S35" s="161">
        <f>AVERAGE(S8:S34)</f>
        <v>8.403076923076922</v>
      </c>
      <c r="T35" s="171"/>
      <c r="U35" s="172">
        <f>AVERAGE(U8:U34)</f>
        <v>-3.1484615384615386</v>
      </c>
      <c r="V35" s="160"/>
      <c r="W35" s="161">
        <f>AVERAGE(W8:W34)</f>
        <v>-2.4973076923076922</v>
      </c>
      <c r="X35" s="173"/>
    </row>
    <row r="36" ht="17.25" thickTop="1"/>
  </sheetData>
  <sheetProtection/>
  <mergeCells count="28">
    <mergeCell ref="Q35:R35"/>
    <mergeCell ref="S35:T35"/>
    <mergeCell ref="U35:V35"/>
    <mergeCell ref="W35:X35"/>
    <mergeCell ref="F5:N5"/>
    <mergeCell ref="Q5:T5"/>
    <mergeCell ref="O5:P6"/>
    <mergeCell ref="F6:G6"/>
    <mergeCell ref="H6:I6"/>
    <mergeCell ref="J6:K6"/>
    <mergeCell ref="C5:C7"/>
    <mergeCell ref="D5:D7"/>
    <mergeCell ref="N6:N7"/>
    <mergeCell ref="A1:X1"/>
    <mergeCell ref="A3:X3"/>
    <mergeCell ref="U6:V6"/>
    <mergeCell ref="W6:X6"/>
    <mergeCell ref="U5:X5"/>
    <mergeCell ref="L6:M6"/>
    <mergeCell ref="A35:B35"/>
    <mergeCell ref="E5:E7"/>
    <mergeCell ref="Q6:R6"/>
    <mergeCell ref="S6:T6"/>
    <mergeCell ref="F35:G35"/>
    <mergeCell ref="H35:I35"/>
    <mergeCell ref="J35:K35"/>
    <mergeCell ref="A5:A7"/>
    <mergeCell ref="B5:B7"/>
  </mergeCells>
  <printOptions/>
  <pageMargins left="0.2362204724409449" right="0.15748031496062992" top="0.1968503937007874" bottom="0.2362204724409449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4">
      <selection activeCell="O23" sqref="O23"/>
    </sheetView>
  </sheetViews>
  <sheetFormatPr defaultColWidth="9.140625" defaultRowHeight="15"/>
  <cols>
    <col min="1" max="1" width="4.57421875" style="67" customWidth="1"/>
    <col min="2" max="2" width="12.421875" style="68" customWidth="1"/>
    <col min="3" max="3" width="5.28125" style="67" customWidth="1"/>
    <col min="4" max="4" width="7.00390625" style="67" hidden="1" customWidth="1"/>
    <col min="5" max="5" width="5.7109375" style="67" customWidth="1"/>
    <col min="6" max="6" width="5.421875" style="67" customWidth="1"/>
    <col min="7" max="7" width="4.140625" style="67" customWidth="1"/>
    <col min="8" max="8" width="5.28125" style="67" customWidth="1"/>
    <col min="9" max="9" width="4.7109375" style="67" customWidth="1"/>
    <col min="10" max="10" width="5.8515625" style="67" customWidth="1"/>
    <col min="11" max="11" width="4.28125" style="67" customWidth="1"/>
    <col min="12" max="12" width="5.140625" style="67" customWidth="1"/>
    <col min="13" max="13" width="4.7109375" style="67" customWidth="1"/>
    <col min="14" max="14" width="6.140625" style="67" customWidth="1"/>
    <col min="15" max="15" width="5.421875" style="67" customWidth="1"/>
    <col min="16" max="16" width="5.140625" style="67" customWidth="1"/>
    <col min="17" max="17" width="4.8515625" style="67" customWidth="1"/>
    <col min="18" max="18" width="5.28125" style="67" customWidth="1"/>
    <col min="19" max="19" width="5.00390625" style="67" customWidth="1"/>
    <col min="20" max="20" width="5.421875" style="67" customWidth="1"/>
    <col min="21" max="21" width="4.8515625" style="67" customWidth="1"/>
    <col min="22" max="22" width="5.8515625" style="67" customWidth="1"/>
    <col min="23" max="23" width="4.8515625" style="67" customWidth="1"/>
    <col min="24" max="24" width="5.8515625" style="67" customWidth="1"/>
    <col min="25" max="25" width="5.421875" style="67" customWidth="1"/>
    <col min="26" max="26" width="5.28125" style="67" customWidth="1"/>
    <col min="27" max="27" width="5.8515625" style="67" customWidth="1"/>
    <col min="28" max="16384" width="9.140625" style="67" customWidth="1"/>
  </cols>
  <sheetData>
    <row r="1" spans="1:27" ht="16.5">
      <c r="A1" s="204" t="s">
        <v>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</row>
    <row r="3" spans="1:27" ht="16.5">
      <c r="A3" s="204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ht="17.25" thickBot="1"/>
    <row r="5" spans="1:27" s="69" customFormat="1" ht="16.5" customHeight="1">
      <c r="A5" s="205" t="s">
        <v>35</v>
      </c>
      <c r="B5" s="207" t="s">
        <v>51</v>
      </c>
      <c r="C5" s="207" t="s">
        <v>50</v>
      </c>
      <c r="D5" s="209" t="s">
        <v>41</v>
      </c>
      <c r="E5" s="194" t="s">
        <v>42</v>
      </c>
      <c r="F5" s="201" t="s">
        <v>44</v>
      </c>
      <c r="G5" s="202"/>
      <c r="H5" s="202"/>
      <c r="I5" s="202"/>
      <c r="J5" s="202"/>
      <c r="K5" s="202"/>
      <c r="L5" s="202"/>
      <c r="M5" s="202"/>
      <c r="N5" s="202"/>
      <c r="O5" s="203"/>
      <c r="P5" s="187" t="s">
        <v>43</v>
      </c>
      <c r="Q5" s="188"/>
      <c r="R5" s="188"/>
      <c r="S5" s="188"/>
      <c r="T5" s="188"/>
      <c r="U5" s="189"/>
      <c r="V5" s="196" t="s">
        <v>46</v>
      </c>
      <c r="W5" s="188"/>
      <c r="X5" s="188"/>
      <c r="Y5" s="188"/>
      <c r="Z5" s="188"/>
      <c r="AA5" s="189"/>
    </row>
    <row r="6" spans="1:27" s="69" customFormat="1" ht="15">
      <c r="A6" s="206"/>
      <c r="B6" s="208"/>
      <c r="C6" s="208"/>
      <c r="D6" s="208"/>
      <c r="E6" s="195"/>
      <c r="F6" s="192" t="s">
        <v>1</v>
      </c>
      <c r="G6" s="193"/>
      <c r="H6" s="193" t="s">
        <v>28</v>
      </c>
      <c r="I6" s="193"/>
      <c r="J6" s="193" t="s">
        <v>3</v>
      </c>
      <c r="K6" s="193"/>
      <c r="L6" s="193" t="s">
        <v>34</v>
      </c>
      <c r="M6" s="193"/>
      <c r="N6" s="193" t="s">
        <v>58</v>
      </c>
      <c r="O6" s="198"/>
      <c r="P6" s="192" t="s">
        <v>1</v>
      </c>
      <c r="Q6" s="193"/>
      <c r="R6" s="193" t="s">
        <v>28</v>
      </c>
      <c r="S6" s="193"/>
      <c r="T6" s="193" t="s">
        <v>40</v>
      </c>
      <c r="U6" s="198"/>
      <c r="V6" s="197" t="s">
        <v>1</v>
      </c>
      <c r="W6" s="193"/>
      <c r="X6" s="193" t="s">
        <v>28</v>
      </c>
      <c r="Y6" s="193"/>
      <c r="Z6" s="193" t="s">
        <v>40</v>
      </c>
      <c r="AA6" s="198"/>
    </row>
    <row r="7" spans="1:27" s="69" customFormat="1" ht="21.75" customHeight="1">
      <c r="A7" s="206"/>
      <c r="B7" s="208"/>
      <c r="C7" s="208"/>
      <c r="D7" s="208"/>
      <c r="E7" s="195"/>
      <c r="F7" s="99" t="s">
        <v>29</v>
      </c>
      <c r="G7" s="70" t="s">
        <v>35</v>
      </c>
      <c r="H7" s="70" t="s">
        <v>29</v>
      </c>
      <c r="I7" s="70" t="s">
        <v>35</v>
      </c>
      <c r="J7" s="70" t="s">
        <v>29</v>
      </c>
      <c r="K7" s="70" t="s">
        <v>35</v>
      </c>
      <c r="L7" s="70" t="s">
        <v>29</v>
      </c>
      <c r="M7" s="70" t="s">
        <v>35</v>
      </c>
      <c r="N7" s="70" t="s">
        <v>60</v>
      </c>
      <c r="O7" s="71" t="s">
        <v>35</v>
      </c>
      <c r="P7" s="99" t="s">
        <v>29</v>
      </c>
      <c r="Q7" s="70" t="s">
        <v>35</v>
      </c>
      <c r="R7" s="70" t="s">
        <v>29</v>
      </c>
      <c r="S7" s="70" t="s">
        <v>35</v>
      </c>
      <c r="T7" s="70" t="s">
        <v>29</v>
      </c>
      <c r="U7" s="71" t="s">
        <v>35</v>
      </c>
      <c r="V7" s="95" t="s">
        <v>29</v>
      </c>
      <c r="W7" s="70" t="s">
        <v>35</v>
      </c>
      <c r="X7" s="70" t="s">
        <v>29</v>
      </c>
      <c r="Y7" s="70" t="s">
        <v>35</v>
      </c>
      <c r="Z7" s="70" t="s">
        <v>29</v>
      </c>
      <c r="AA7" s="71" t="s">
        <v>35</v>
      </c>
    </row>
    <row r="8" spans="1:27" ht="22.5" customHeight="1">
      <c r="A8" s="72">
        <v>1</v>
      </c>
      <c r="B8" s="73" t="s">
        <v>49</v>
      </c>
      <c r="C8" s="74">
        <v>241</v>
      </c>
      <c r="D8" s="74">
        <v>240</v>
      </c>
      <c r="E8" s="91">
        <f>C8-D8</f>
        <v>1</v>
      </c>
      <c r="F8" s="100">
        <v>8.39</v>
      </c>
      <c r="G8" s="74">
        <f>RANK(F8,F$8:F$31)</f>
        <v>1</v>
      </c>
      <c r="H8" s="75">
        <v>7.8</v>
      </c>
      <c r="I8" s="74">
        <f>RANK(H8,H$8:H$31)</f>
        <v>1</v>
      </c>
      <c r="J8" s="75">
        <v>8.9</v>
      </c>
      <c r="K8" s="74">
        <f>RANK(J8,J$8:J$31)</f>
        <v>1</v>
      </c>
      <c r="L8" s="75">
        <v>6.35</v>
      </c>
      <c r="M8" s="74">
        <f>RANK(L8,L$8:L$31)</f>
        <v>2</v>
      </c>
      <c r="N8" s="76">
        <f>(F8+H8+J8+L8)/4</f>
        <v>7.860000000000001</v>
      </c>
      <c r="O8" s="77">
        <f>RANK(N8,N$8:N$31)</f>
        <v>1</v>
      </c>
      <c r="P8" s="100">
        <v>8.61</v>
      </c>
      <c r="Q8" s="74">
        <v>1</v>
      </c>
      <c r="R8" s="75">
        <v>8.42</v>
      </c>
      <c r="S8" s="74">
        <v>1</v>
      </c>
      <c r="T8" s="75">
        <v>7.77</v>
      </c>
      <c r="U8" s="77">
        <v>1</v>
      </c>
      <c r="V8" s="96">
        <f aca="true" t="shared" si="0" ref="V8:V32">F8-P8</f>
        <v>-0.21999999999999886</v>
      </c>
      <c r="W8" s="74">
        <f aca="true" t="shared" si="1" ref="W8:W31">Q8-G8</f>
        <v>0</v>
      </c>
      <c r="X8" s="75">
        <f aca="true" t="shared" si="2" ref="X8:X32">H8-R8</f>
        <v>-0.6200000000000001</v>
      </c>
      <c r="Y8" s="74">
        <f aca="true" t="shared" si="3" ref="Y8:Y31">S8-I8</f>
        <v>0</v>
      </c>
      <c r="Z8" s="75">
        <f aca="true" t="shared" si="4" ref="Z8:Z32">J8-T8</f>
        <v>1.1300000000000008</v>
      </c>
      <c r="AA8" s="77">
        <f aca="true" t="shared" si="5" ref="AA8:AA31">U8-K8</f>
        <v>0</v>
      </c>
    </row>
    <row r="9" spans="1:27" ht="22.5" customHeight="1">
      <c r="A9" s="78">
        <v>2</v>
      </c>
      <c r="B9" s="79" t="s">
        <v>16</v>
      </c>
      <c r="C9" s="80">
        <v>229</v>
      </c>
      <c r="D9" s="80">
        <v>229</v>
      </c>
      <c r="E9" s="92">
        <f aca="true" t="shared" si="6" ref="E9:E31">C9-D9</f>
        <v>0</v>
      </c>
      <c r="F9" s="101">
        <v>6.73</v>
      </c>
      <c r="G9" s="74">
        <f aca="true" t="shared" si="7" ref="G9:G31">RANK(F9,F$8:F$31)</f>
        <v>5</v>
      </c>
      <c r="H9" s="66">
        <v>6.64</v>
      </c>
      <c r="I9" s="74">
        <f aca="true" t="shared" si="8" ref="I9:I31">RANK(H9,H$8:H$31)</f>
        <v>5</v>
      </c>
      <c r="J9" s="81">
        <v>7.45</v>
      </c>
      <c r="K9" s="74">
        <f aca="true" t="shared" si="9" ref="K9:K31">RANK(J9,J$8:J$31)</f>
        <v>2</v>
      </c>
      <c r="L9" s="81">
        <v>6.59</v>
      </c>
      <c r="M9" s="74">
        <f aca="true" t="shared" si="10" ref="M9:M31">RANK(L9,L$8:L$31)</f>
        <v>1</v>
      </c>
      <c r="N9" s="82">
        <f aca="true" t="shared" si="11" ref="N9:N31">(F9+H9+J9+L9)/4</f>
        <v>6.8525</v>
      </c>
      <c r="O9" s="83">
        <f aca="true" t="shared" si="12" ref="O9:O31">RANK(N9,N$8:N$31)</f>
        <v>2</v>
      </c>
      <c r="P9" s="101">
        <v>5.085</v>
      </c>
      <c r="Q9" s="80">
        <v>4</v>
      </c>
      <c r="R9" s="81">
        <v>6.024</v>
      </c>
      <c r="S9" s="80">
        <v>14</v>
      </c>
      <c r="T9" s="81">
        <v>5.516</v>
      </c>
      <c r="U9" s="83">
        <v>10</v>
      </c>
      <c r="V9" s="97">
        <f t="shared" si="0"/>
        <v>1.6450000000000005</v>
      </c>
      <c r="W9" s="80">
        <f t="shared" si="1"/>
        <v>-1</v>
      </c>
      <c r="X9" s="81">
        <f t="shared" si="2"/>
        <v>0.6159999999999997</v>
      </c>
      <c r="Y9" s="80">
        <f t="shared" si="3"/>
        <v>9</v>
      </c>
      <c r="Z9" s="81">
        <f t="shared" si="4"/>
        <v>1.9340000000000002</v>
      </c>
      <c r="AA9" s="83">
        <f t="shared" si="5"/>
        <v>8</v>
      </c>
    </row>
    <row r="10" spans="1:27" ht="22.5" customHeight="1">
      <c r="A10" s="78">
        <v>3</v>
      </c>
      <c r="B10" s="79" t="s">
        <v>8</v>
      </c>
      <c r="C10" s="80">
        <v>140</v>
      </c>
      <c r="D10" s="80">
        <v>133</v>
      </c>
      <c r="E10" s="92">
        <f t="shared" si="6"/>
        <v>7</v>
      </c>
      <c r="F10" s="101">
        <v>6.08</v>
      </c>
      <c r="G10" s="74">
        <f t="shared" si="7"/>
        <v>13</v>
      </c>
      <c r="H10" s="81">
        <v>6.65</v>
      </c>
      <c r="I10" s="74">
        <f t="shared" si="8"/>
        <v>4</v>
      </c>
      <c r="J10" s="81">
        <v>5.4</v>
      </c>
      <c r="K10" s="74">
        <f t="shared" si="9"/>
        <v>21</v>
      </c>
      <c r="L10" s="81">
        <v>5.15</v>
      </c>
      <c r="M10" s="74">
        <f t="shared" si="10"/>
        <v>8</v>
      </c>
      <c r="N10" s="82">
        <f t="shared" si="11"/>
        <v>5.82</v>
      </c>
      <c r="O10" s="83">
        <f t="shared" si="12"/>
        <v>13</v>
      </c>
      <c r="P10" s="101">
        <v>3.55</v>
      </c>
      <c r="Q10" s="80">
        <v>17</v>
      </c>
      <c r="R10" s="81">
        <v>5.95</v>
      </c>
      <c r="S10" s="80">
        <v>16</v>
      </c>
      <c r="T10" s="81">
        <v>4.24</v>
      </c>
      <c r="U10" s="83">
        <v>21</v>
      </c>
      <c r="V10" s="97">
        <f t="shared" si="0"/>
        <v>2.5300000000000002</v>
      </c>
      <c r="W10" s="80">
        <f t="shared" si="1"/>
        <v>4</v>
      </c>
      <c r="X10" s="81">
        <f t="shared" si="2"/>
        <v>0.7000000000000002</v>
      </c>
      <c r="Y10" s="80">
        <f t="shared" si="3"/>
        <v>12</v>
      </c>
      <c r="Z10" s="81">
        <f t="shared" si="4"/>
        <v>1.1600000000000001</v>
      </c>
      <c r="AA10" s="83">
        <f t="shared" si="5"/>
        <v>0</v>
      </c>
    </row>
    <row r="11" spans="1:27" ht="22.5" customHeight="1">
      <c r="A11" s="78">
        <v>4</v>
      </c>
      <c r="B11" s="79" t="s">
        <v>20</v>
      </c>
      <c r="C11" s="80">
        <v>307</v>
      </c>
      <c r="D11" s="80">
        <v>307</v>
      </c>
      <c r="E11" s="92">
        <f t="shared" si="6"/>
        <v>0</v>
      </c>
      <c r="F11" s="101">
        <v>6.84</v>
      </c>
      <c r="G11" s="74">
        <f t="shared" si="7"/>
        <v>4</v>
      </c>
      <c r="H11" s="81">
        <v>6.34</v>
      </c>
      <c r="I11" s="74">
        <f t="shared" si="8"/>
        <v>8</v>
      </c>
      <c r="J11" s="81">
        <v>6.81</v>
      </c>
      <c r="K11" s="74">
        <f t="shared" si="9"/>
        <v>7</v>
      </c>
      <c r="L11" s="81">
        <v>3.66</v>
      </c>
      <c r="M11" s="74">
        <f t="shared" si="10"/>
        <v>21</v>
      </c>
      <c r="N11" s="82">
        <f t="shared" si="11"/>
        <v>5.9125</v>
      </c>
      <c r="O11" s="83">
        <f t="shared" si="12"/>
        <v>11</v>
      </c>
      <c r="P11" s="101">
        <v>5.549</v>
      </c>
      <c r="Q11" s="80">
        <v>2</v>
      </c>
      <c r="R11" s="81">
        <v>6.95</v>
      </c>
      <c r="S11" s="80">
        <v>4</v>
      </c>
      <c r="T11" s="81">
        <v>6.22</v>
      </c>
      <c r="U11" s="83">
        <v>3</v>
      </c>
      <c r="V11" s="97">
        <f t="shared" si="0"/>
        <v>1.2909999999999995</v>
      </c>
      <c r="W11" s="80">
        <f t="shared" si="1"/>
        <v>-2</v>
      </c>
      <c r="X11" s="81">
        <f t="shared" si="2"/>
        <v>-0.6100000000000003</v>
      </c>
      <c r="Y11" s="80">
        <f t="shared" si="3"/>
        <v>-4</v>
      </c>
      <c r="Z11" s="81">
        <f t="shared" si="4"/>
        <v>0.5899999999999999</v>
      </c>
      <c r="AA11" s="83">
        <f t="shared" si="5"/>
        <v>-4</v>
      </c>
    </row>
    <row r="12" spans="1:27" ht="22.5" customHeight="1">
      <c r="A12" s="78">
        <v>5</v>
      </c>
      <c r="B12" s="79" t="s">
        <v>18</v>
      </c>
      <c r="C12" s="80">
        <v>201</v>
      </c>
      <c r="D12" s="80">
        <v>201</v>
      </c>
      <c r="E12" s="92">
        <f t="shared" si="6"/>
        <v>0</v>
      </c>
      <c r="F12" s="101">
        <v>6.95</v>
      </c>
      <c r="G12" s="74">
        <f t="shared" si="7"/>
        <v>3</v>
      </c>
      <c r="H12" s="81">
        <v>5.76</v>
      </c>
      <c r="I12" s="74">
        <f t="shared" si="8"/>
        <v>16</v>
      </c>
      <c r="J12" s="81">
        <v>6.76</v>
      </c>
      <c r="K12" s="74">
        <f t="shared" si="9"/>
        <v>9</v>
      </c>
      <c r="L12" s="81">
        <v>3.89</v>
      </c>
      <c r="M12" s="74">
        <f t="shared" si="10"/>
        <v>18</v>
      </c>
      <c r="N12" s="82">
        <f t="shared" si="11"/>
        <v>5.84</v>
      </c>
      <c r="O12" s="83">
        <f t="shared" si="12"/>
        <v>12</v>
      </c>
      <c r="P12" s="101">
        <v>5.08</v>
      </c>
      <c r="Q12" s="80">
        <v>5</v>
      </c>
      <c r="R12" s="81">
        <v>6.05</v>
      </c>
      <c r="S12" s="80">
        <v>13</v>
      </c>
      <c r="T12" s="81">
        <v>5.17</v>
      </c>
      <c r="U12" s="83">
        <v>12</v>
      </c>
      <c r="V12" s="97">
        <f t="shared" si="0"/>
        <v>1.87</v>
      </c>
      <c r="W12" s="80">
        <f t="shared" si="1"/>
        <v>2</v>
      </c>
      <c r="X12" s="81">
        <f t="shared" si="2"/>
        <v>-0.29000000000000004</v>
      </c>
      <c r="Y12" s="80">
        <f t="shared" si="3"/>
        <v>-3</v>
      </c>
      <c r="Z12" s="81">
        <f t="shared" si="4"/>
        <v>1.5899999999999999</v>
      </c>
      <c r="AA12" s="83">
        <f t="shared" si="5"/>
        <v>3</v>
      </c>
    </row>
    <row r="13" spans="1:27" ht="22.5" customHeight="1">
      <c r="A13" s="78">
        <v>6</v>
      </c>
      <c r="B13" s="79" t="s">
        <v>22</v>
      </c>
      <c r="C13" s="80">
        <v>167</v>
      </c>
      <c r="D13" s="80">
        <v>165</v>
      </c>
      <c r="E13" s="92">
        <f t="shared" si="6"/>
        <v>2</v>
      </c>
      <c r="F13" s="101">
        <v>6.69</v>
      </c>
      <c r="G13" s="74">
        <f t="shared" si="7"/>
        <v>7</v>
      </c>
      <c r="H13" s="81">
        <v>5.33</v>
      </c>
      <c r="I13" s="74">
        <f t="shared" si="8"/>
        <v>18</v>
      </c>
      <c r="J13" s="81">
        <v>6.69</v>
      </c>
      <c r="K13" s="74">
        <f t="shared" si="9"/>
        <v>10</v>
      </c>
      <c r="L13" s="81">
        <v>5.8</v>
      </c>
      <c r="M13" s="74">
        <f t="shared" si="10"/>
        <v>5</v>
      </c>
      <c r="N13" s="82">
        <f t="shared" si="11"/>
        <v>6.1275</v>
      </c>
      <c r="O13" s="83">
        <f t="shared" si="12"/>
        <v>5</v>
      </c>
      <c r="P13" s="101">
        <v>4.66</v>
      </c>
      <c r="Q13" s="80">
        <v>8</v>
      </c>
      <c r="R13" s="81">
        <v>5.64</v>
      </c>
      <c r="S13" s="80">
        <v>19</v>
      </c>
      <c r="T13" s="81">
        <v>4.82</v>
      </c>
      <c r="U13" s="83">
        <v>15</v>
      </c>
      <c r="V13" s="97">
        <f t="shared" si="0"/>
        <v>2.0300000000000002</v>
      </c>
      <c r="W13" s="80">
        <f t="shared" si="1"/>
        <v>1</v>
      </c>
      <c r="X13" s="81">
        <f t="shared" si="2"/>
        <v>-0.3099999999999996</v>
      </c>
      <c r="Y13" s="80">
        <f t="shared" si="3"/>
        <v>1</v>
      </c>
      <c r="Z13" s="81">
        <f t="shared" si="4"/>
        <v>1.87</v>
      </c>
      <c r="AA13" s="83">
        <f t="shared" si="5"/>
        <v>5</v>
      </c>
    </row>
    <row r="14" spans="1:27" ht="22.5" customHeight="1">
      <c r="A14" s="78">
        <v>7</v>
      </c>
      <c r="B14" s="79" t="s">
        <v>19</v>
      </c>
      <c r="C14" s="80">
        <v>112</v>
      </c>
      <c r="D14" s="80">
        <v>110</v>
      </c>
      <c r="E14" s="92">
        <f t="shared" si="6"/>
        <v>2</v>
      </c>
      <c r="F14" s="101">
        <v>6.2</v>
      </c>
      <c r="G14" s="74">
        <f t="shared" si="7"/>
        <v>9</v>
      </c>
      <c r="H14" s="81">
        <v>5.32</v>
      </c>
      <c r="I14" s="74">
        <f t="shared" si="8"/>
        <v>19</v>
      </c>
      <c r="J14" s="81">
        <v>6.95</v>
      </c>
      <c r="K14" s="74">
        <f t="shared" si="9"/>
        <v>6</v>
      </c>
      <c r="L14" s="81">
        <v>5.82</v>
      </c>
      <c r="M14" s="74">
        <f t="shared" si="10"/>
        <v>4</v>
      </c>
      <c r="N14" s="82">
        <f t="shared" si="11"/>
        <v>6.0725</v>
      </c>
      <c r="O14" s="83">
        <f t="shared" si="12"/>
        <v>7</v>
      </c>
      <c r="P14" s="101">
        <v>4.22</v>
      </c>
      <c r="Q14" s="80">
        <v>10</v>
      </c>
      <c r="R14" s="81">
        <v>5.87</v>
      </c>
      <c r="S14" s="80">
        <v>18</v>
      </c>
      <c r="T14" s="81">
        <v>4.46</v>
      </c>
      <c r="U14" s="83">
        <v>18</v>
      </c>
      <c r="V14" s="97">
        <f t="shared" si="0"/>
        <v>1.9800000000000004</v>
      </c>
      <c r="W14" s="80">
        <f t="shared" si="1"/>
        <v>1</v>
      </c>
      <c r="X14" s="81">
        <f t="shared" si="2"/>
        <v>-0.5499999999999998</v>
      </c>
      <c r="Y14" s="80">
        <f t="shared" si="3"/>
        <v>-1</v>
      </c>
      <c r="Z14" s="81">
        <f t="shared" si="4"/>
        <v>2.49</v>
      </c>
      <c r="AA14" s="83">
        <f t="shared" si="5"/>
        <v>12</v>
      </c>
    </row>
    <row r="15" spans="1:27" ht="22.5" customHeight="1">
      <c r="A15" s="78">
        <v>8</v>
      </c>
      <c r="B15" s="79" t="s">
        <v>21</v>
      </c>
      <c r="C15" s="80">
        <v>115</v>
      </c>
      <c r="D15" s="80">
        <v>112</v>
      </c>
      <c r="E15" s="92">
        <f t="shared" si="6"/>
        <v>3</v>
      </c>
      <c r="F15" s="101">
        <v>7.03</v>
      </c>
      <c r="G15" s="74">
        <f t="shared" si="7"/>
        <v>2</v>
      </c>
      <c r="H15" s="81">
        <v>6.43</v>
      </c>
      <c r="I15" s="74">
        <f t="shared" si="8"/>
        <v>7</v>
      </c>
      <c r="J15" s="81">
        <v>6.27</v>
      </c>
      <c r="K15" s="74">
        <f t="shared" si="9"/>
        <v>15</v>
      </c>
      <c r="L15" s="81">
        <v>4.33</v>
      </c>
      <c r="M15" s="74">
        <f t="shared" si="10"/>
        <v>13</v>
      </c>
      <c r="N15" s="82">
        <f t="shared" si="11"/>
        <v>6.015000000000001</v>
      </c>
      <c r="O15" s="83">
        <f t="shared" si="12"/>
        <v>8</v>
      </c>
      <c r="P15" s="101">
        <v>4.21</v>
      </c>
      <c r="Q15" s="80">
        <v>11</v>
      </c>
      <c r="R15" s="81">
        <v>6.57</v>
      </c>
      <c r="S15" s="80">
        <v>5</v>
      </c>
      <c r="T15" s="81">
        <v>6.33</v>
      </c>
      <c r="U15" s="83">
        <v>2</v>
      </c>
      <c r="V15" s="97">
        <f t="shared" si="0"/>
        <v>2.8200000000000003</v>
      </c>
      <c r="W15" s="80">
        <f t="shared" si="1"/>
        <v>9</v>
      </c>
      <c r="X15" s="81">
        <f t="shared" si="2"/>
        <v>-0.14000000000000057</v>
      </c>
      <c r="Y15" s="80">
        <f t="shared" si="3"/>
        <v>-2</v>
      </c>
      <c r="Z15" s="81">
        <f t="shared" si="4"/>
        <v>-0.0600000000000005</v>
      </c>
      <c r="AA15" s="83">
        <f t="shared" si="5"/>
        <v>-13</v>
      </c>
    </row>
    <row r="16" spans="1:27" ht="22.5" customHeight="1">
      <c r="A16" s="78">
        <v>9</v>
      </c>
      <c r="B16" s="79" t="s">
        <v>6</v>
      </c>
      <c r="C16" s="80">
        <v>88</v>
      </c>
      <c r="D16" s="80">
        <v>88</v>
      </c>
      <c r="E16" s="92">
        <f t="shared" si="6"/>
        <v>0</v>
      </c>
      <c r="F16" s="101">
        <v>5.91</v>
      </c>
      <c r="G16" s="74">
        <f t="shared" si="7"/>
        <v>15</v>
      </c>
      <c r="H16" s="81">
        <v>6.68</v>
      </c>
      <c r="I16" s="74">
        <f t="shared" si="8"/>
        <v>3</v>
      </c>
      <c r="J16" s="81">
        <v>6.52</v>
      </c>
      <c r="K16" s="74">
        <f t="shared" si="9"/>
        <v>13</v>
      </c>
      <c r="L16" s="81">
        <v>5.49</v>
      </c>
      <c r="M16" s="74">
        <f t="shared" si="10"/>
        <v>7</v>
      </c>
      <c r="N16" s="82">
        <f t="shared" si="11"/>
        <v>6.15</v>
      </c>
      <c r="O16" s="83">
        <f t="shared" si="12"/>
        <v>4</v>
      </c>
      <c r="P16" s="101">
        <v>4.1</v>
      </c>
      <c r="Q16" s="80">
        <v>13</v>
      </c>
      <c r="R16" s="81">
        <v>6.23</v>
      </c>
      <c r="S16" s="80">
        <v>10</v>
      </c>
      <c r="T16" s="81">
        <v>5.23</v>
      </c>
      <c r="U16" s="83">
        <v>11</v>
      </c>
      <c r="V16" s="97">
        <f t="shared" si="0"/>
        <v>1.8100000000000005</v>
      </c>
      <c r="W16" s="80">
        <f t="shared" si="1"/>
        <v>-2</v>
      </c>
      <c r="X16" s="81">
        <f t="shared" si="2"/>
        <v>0.4499999999999993</v>
      </c>
      <c r="Y16" s="80">
        <f t="shared" si="3"/>
        <v>7</v>
      </c>
      <c r="Z16" s="81">
        <f t="shared" si="4"/>
        <v>1.2899999999999991</v>
      </c>
      <c r="AA16" s="83">
        <f t="shared" si="5"/>
        <v>-2</v>
      </c>
    </row>
    <row r="17" spans="1:27" ht="22.5" customHeight="1">
      <c r="A17" s="78">
        <v>10</v>
      </c>
      <c r="B17" s="79" t="s">
        <v>12</v>
      </c>
      <c r="C17" s="80">
        <v>70</v>
      </c>
      <c r="D17" s="80">
        <v>70</v>
      </c>
      <c r="E17" s="92">
        <f t="shared" si="6"/>
        <v>0</v>
      </c>
      <c r="F17" s="101">
        <v>6.17</v>
      </c>
      <c r="G17" s="74">
        <f t="shared" si="7"/>
        <v>11</v>
      </c>
      <c r="H17" s="81">
        <v>6.03</v>
      </c>
      <c r="I17" s="74">
        <f t="shared" si="8"/>
        <v>10</v>
      </c>
      <c r="J17" s="81">
        <v>7.36</v>
      </c>
      <c r="K17" s="74">
        <f t="shared" si="9"/>
        <v>3</v>
      </c>
      <c r="L17" s="81">
        <v>5.67</v>
      </c>
      <c r="M17" s="74">
        <f t="shared" si="10"/>
        <v>6</v>
      </c>
      <c r="N17" s="82">
        <f t="shared" si="11"/>
        <v>6.307499999999999</v>
      </c>
      <c r="O17" s="83">
        <f t="shared" si="12"/>
        <v>3</v>
      </c>
      <c r="P17" s="101">
        <v>4.108</v>
      </c>
      <c r="Q17" s="80">
        <v>12</v>
      </c>
      <c r="R17" s="81">
        <v>6.51</v>
      </c>
      <c r="S17" s="80">
        <v>6</v>
      </c>
      <c r="T17" s="81">
        <v>6.14</v>
      </c>
      <c r="U17" s="83">
        <v>4</v>
      </c>
      <c r="V17" s="97">
        <f t="shared" si="0"/>
        <v>2.0620000000000003</v>
      </c>
      <c r="W17" s="80">
        <f t="shared" si="1"/>
        <v>1</v>
      </c>
      <c r="X17" s="81">
        <f t="shared" si="2"/>
        <v>-0.47999999999999954</v>
      </c>
      <c r="Y17" s="80">
        <f t="shared" si="3"/>
        <v>-4</v>
      </c>
      <c r="Z17" s="81">
        <f t="shared" si="4"/>
        <v>1.2200000000000006</v>
      </c>
      <c r="AA17" s="83">
        <f t="shared" si="5"/>
        <v>1</v>
      </c>
    </row>
    <row r="18" spans="1:27" ht="22.5" customHeight="1">
      <c r="A18" s="78">
        <v>11</v>
      </c>
      <c r="B18" s="79" t="s">
        <v>24</v>
      </c>
      <c r="C18" s="80">
        <v>296</v>
      </c>
      <c r="D18" s="80">
        <v>291</v>
      </c>
      <c r="E18" s="92">
        <f t="shared" si="6"/>
        <v>5</v>
      </c>
      <c r="F18" s="101">
        <v>6.7</v>
      </c>
      <c r="G18" s="74">
        <f t="shared" si="7"/>
        <v>6</v>
      </c>
      <c r="H18" s="81">
        <v>6</v>
      </c>
      <c r="I18" s="74">
        <f t="shared" si="8"/>
        <v>11</v>
      </c>
      <c r="J18" s="81">
        <v>6.4</v>
      </c>
      <c r="K18" s="74">
        <f t="shared" si="9"/>
        <v>14</v>
      </c>
      <c r="L18" s="81">
        <v>4.8</v>
      </c>
      <c r="M18" s="74">
        <f t="shared" si="10"/>
        <v>11</v>
      </c>
      <c r="N18" s="82">
        <f t="shared" si="11"/>
        <v>5.9750000000000005</v>
      </c>
      <c r="O18" s="83">
        <f t="shared" si="12"/>
        <v>9</v>
      </c>
      <c r="P18" s="101">
        <v>5.46</v>
      </c>
      <c r="Q18" s="80">
        <v>3</v>
      </c>
      <c r="R18" s="81">
        <v>7.07</v>
      </c>
      <c r="S18" s="80">
        <v>2</v>
      </c>
      <c r="T18" s="81">
        <v>5.903</v>
      </c>
      <c r="U18" s="83">
        <v>7</v>
      </c>
      <c r="V18" s="97">
        <f t="shared" si="0"/>
        <v>1.2400000000000002</v>
      </c>
      <c r="W18" s="80">
        <f t="shared" si="1"/>
        <v>-3</v>
      </c>
      <c r="X18" s="81">
        <f t="shared" si="2"/>
        <v>-1.0700000000000003</v>
      </c>
      <c r="Y18" s="80">
        <f t="shared" si="3"/>
        <v>-9</v>
      </c>
      <c r="Z18" s="81">
        <f t="shared" si="4"/>
        <v>0.4970000000000008</v>
      </c>
      <c r="AA18" s="83">
        <f t="shared" si="5"/>
        <v>-7</v>
      </c>
    </row>
    <row r="19" spans="1:27" ht="22.5" customHeight="1">
      <c r="A19" s="78">
        <v>12</v>
      </c>
      <c r="B19" s="79" t="s">
        <v>61</v>
      </c>
      <c r="C19" s="80">
        <v>76</v>
      </c>
      <c r="D19" s="80">
        <v>75</v>
      </c>
      <c r="E19" s="92">
        <f t="shared" si="6"/>
        <v>1</v>
      </c>
      <c r="F19" s="101">
        <v>6.16</v>
      </c>
      <c r="G19" s="74">
        <f t="shared" si="7"/>
        <v>12</v>
      </c>
      <c r="H19" s="81">
        <v>6.99</v>
      </c>
      <c r="I19" s="74">
        <f t="shared" si="8"/>
        <v>2</v>
      </c>
      <c r="J19" s="81">
        <v>6.59</v>
      </c>
      <c r="K19" s="74">
        <f t="shared" si="9"/>
        <v>12</v>
      </c>
      <c r="L19" s="81">
        <v>4.08</v>
      </c>
      <c r="M19" s="74">
        <f t="shared" si="10"/>
        <v>15</v>
      </c>
      <c r="N19" s="82">
        <f t="shared" si="11"/>
        <v>5.955</v>
      </c>
      <c r="O19" s="83">
        <f t="shared" si="12"/>
        <v>10</v>
      </c>
      <c r="P19" s="101">
        <v>4.98</v>
      </c>
      <c r="Q19" s="80">
        <v>6</v>
      </c>
      <c r="R19" s="81">
        <v>6.4</v>
      </c>
      <c r="S19" s="80">
        <v>8</v>
      </c>
      <c r="T19" s="81">
        <v>6.11</v>
      </c>
      <c r="U19" s="83">
        <v>5</v>
      </c>
      <c r="V19" s="97">
        <f t="shared" si="0"/>
        <v>1.1799999999999997</v>
      </c>
      <c r="W19" s="80">
        <f t="shared" si="1"/>
        <v>-6</v>
      </c>
      <c r="X19" s="81">
        <f t="shared" si="2"/>
        <v>0.5899999999999999</v>
      </c>
      <c r="Y19" s="80">
        <f t="shared" si="3"/>
        <v>6</v>
      </c>
      <c r="Z19" s="81">
        <f t="shared" si="4"/>
        <v>0.47999999999999954</v>
      </c>
      <c r="AA19" s="83">
        <f t="shared" si="5"/>
        <v>-7</v>
      </c>
    </row>
    <row r="20" spans="1:27" ht="22.5" customHeight="1">
      <c r="A20" s="78">
        <v>13</v>
      </c>
      <c r="B20" s="79" t="s">
        <v>15</v>
      </c>
      <c r="C20" s="80">
        <v>91</v>
      </c>
      <c r="D20" s="80">
        <v>91</v>
      </c>
      <c r="E20" s="92">
        <f t="shared" si="6"/>
        <v>0</v>
      </c>
      <c r="F20" s="101">
        <v>5.86</v>
      </c>
      <c r="G20" s="74">
        <f t="shared" si="7"/>
        <v>17</v>
      </c>
      <c r="H20" s="81">
        <v>5.94</v>
      </c>
      <c r="I20" s="74">
        <f t="shared" si="8"/>
        <v>12</v>
      </c>
      <c r="J20" s="81">
        <v>7.18</v>
      </c>
      <c r="K20" s="74">
        <f t="shared" si="9"/>
        <v>4</v>
      </c>
      <c r="L20" s="81">
        <v>3.99</v>
      </c>
      <c r="M20" s="74">
        <f t="shared" si="10"/>
        <v>17</v>
      </c>
      <c r="N20" s="82">
        <f t="shared" si="11"/>
        <v>5.7425</v>
      </c>
      <c r="O20" s="83">
        <f t="shared" si="12"/>
        <v>14</v>
      </c>
      <c r="P20" s="101">
        <v>3.4</v>
      </c>
      <c r="Q20" s="80">
        <v>18</v>
      </c>
      <c r="R20" s="81">
        <v>5.4</v>
      </c>
      <c r="S20" s="80">
        <v>22</v>
      </c>
      <c r="T20" s="81">
        <v>4.9</v>
      </c>
      <c r="U20" s="83">
        <v>14</v>
      </c>
      <c r="V20" s="97">
        <f t="shared" si="0"/>
        <v>2.4600000000000004</v>
      </c>
      <c r="W20" s="80">
        <f t="shared" si="1"/>
        <v>1</v>
      </c>
      <c r="X20" s="81">
        <f t="shared" si="2"/>
        <v>0.54</v>
      </c>
      <c r="Y20" s="80">
        <f t="shared" si="3"/>
        <v>10</v>
      </c>
      <c r="Z20" s="81">
        <f t="shared" si="4"/>
        <v>2.2799999999999994</v>
      </c>
      <c r="AA20" s="83">
        <f t="shared" si="5"/>
        <v>10</v>
      </c>
    </row>
    <row r="21" spans="1:27" ht="22.5" customHeight="1">
      <c r="A21" s="78">
        <v>14</v>
      </c>
      <c r="B21" s="79" t="s">
        <v>13</v>
      </c>
      <c r="C21" s="80">
        <v>157</v>
      </c>
      <c r="D21" s="80">
        <v>157</v>
      </c>
      <c r="E21" s="92">
        <f t="shared" si="6"/>
        <v>0</v>
      </c>
      <c r="F21" s="101">
        <v>5.9</v>
      </c>
      <c r="G21" s="74">
        <f t="shared" si="7"/>
        <v>16</v>
      </c>
      <c r="H21" s="81">
        <v>5.79</v>
      </c>
      <c r="I21" s="74">
        <f t="shared" si="8"/>
        <v>15</v>
      </c>
      <c r="J21" s="81">
        <v>6.64</v>
      </c>
      <c r="K21" s="74">
        <f t="shared" si="9"/>
        <v>11</v>
      </c>
      <c r="L21" s="81">
        <v>4.45</v>
      </c>
      <c r="M21" s="74">
        <f t="shared" si="10"/>
        <v>12</v>
      </c>
      <c r="N21" s="82">
        <f t="shared" si="11"/>
        <v>5.695</v>
      </c>
      <c r="O21" s="83">
        <f t="shared" si="12"/>
        <v>16</v>
      </c>
      <c r="P21" s="101">
        <v>4.53</v>
      </c>
      <c r="Q21" s="80">
        <v>9</v>
      </c>
      <c r="R21" s="81">
        <v>6.17</v>
      </c>
      <c r="S21" s="80">
        <v>11</v>
      </c>
      <c r="T21" s="81">
        <v>5.84</v>
      </c>
      <c r="U21" s="83">
        <v>8</v>
      </c>
      <c r="V21" s="97">
        <f t="shared" si="0"/>
        <v>1.37</v>
      </c>
      <c r="W21" s="80">
        <f t="shared" si="1"/>
        <v>-7</v>
      </c>
      <c r="X21" s="81">
        <f t="shared" si="2"/>
        <v>-0.3799999999999999</v>
      </c>
      <c r="Y21" s="80">
        <f t="shared" si="3"/>
        <v>-4</v>
      </c>
      <c r="Z21" s="81">
        <f t="shared" si="4"/>
        <v>0.7999999999999998</v>
      </c>
      <c r="AA21" s="83">
        <f t="shared" si="5"/>
        <v>-3</v>
      </c>
    </row>
    <row r="22" spans="1:27" ht="22.5" customHeight="1">
      <c r="A22" s="78">
        <v>15</v>
      </c>
      <c r="B22" s="79" t="s">
        <v>23</v>
      </c>
      <c r="C22" s="80">
        <v>118</v>
      </c>
      <c r="D22" s="80">
        <v>118</v>
      </c>
      <c r="E22" s="92">
        <f t="shared" si="6"/>
        <v>0</v>
      </c>
      <c r="F22" s="101">
        <v>6.36</v>
      </c>
      <c r="G22" s="74">
        <f t="shared" si="7"/>
        <v>8</v>
      </c>
      <c r="H22" s="81">
        <v>5.85</v>
      </c>
      <c r="I22" s="74">
        <f t="shared" si="8"/>
        <v>14</v>
      </c>
      <c r="J22" s="81">
        <v>7.01</v>
      </c>
      <c r="K22" s="74">
        <f t="shared" si="9"/>
        <v>5</v>
      </c>
      <c r="L22" s="81">
        <v>3.58</v>
      </c>
      <c r="M22" s="74">
        <f t="shared" si="10"/>
        <v>22</v>
      </c>
      <c r="N22" s="82">
        <f t="shared" si="11"/>
        <v>5.699999999999999</v>
      </c>
      <c r="O22" s="83">
        <f t="shared" si="12"/>
        <v>15</v>
      </c>
      <c r="P22" s="101">
        <v>4.98</v>
      </c>
      <c r="Q22" s="80">
        <v>7</v>
      </c>
      <c r="R22" s="81">
        <v>6.27</v>
      </c>
      <c r="S22" s="80">
        <v>9</v>
      </c>
      <c r="T22" s="81">
        <v>6.07</v>
      </c>
      <c r="U22" s="83">
        <v>6</v>
      </c>
      <c r="V22" s="97">
        <f t="shared" si="0"/>
        <v>1.38</v>
      </c>
      <c r="W22" s="80">
        <f t="shared" si="1"/>
        <v>-1</v>
      </c>
      <c r="X22" s="81">
        <f t="shared" si="2"/>
        <v>-0.41999999999999993</v>
      </c>
      <c r="Y22" s="80">
        <f t="shared" si="3"/>
        <v>-5</v>
      </c>
      <c r="Z22" s="81">
        <f t="shared" si="4"/>
        <v>0.9399999999999995</v>
      </c>
      <c r="AA22" s="83">
        <f t="shared" si="5"/>
        <v>1</v>
      </c>
    </row>
    <row r="23" spans="1:27" ht="22.5" customHeight="1">
      <c r="A23" s="78">
        <v>16</v>
      </c>
      <c r="B23" s="79" t="s">
        <v>5</v>
      </c>
      <c r="C23" s="80">
        <v>70</v>
      </c>
      <c r="D23" s="80">
        <v>68</v>
      </c>
      <c r="E23" s="92">
        <f t="shared" si="6"/>
        <v>2</v>
      </c>
      <c r="F23" s="101">
        <v>5.66</v>
      </c>
      <c r="G23" s="74">
        <f t="shared" si="7"/>
        <v>18</v>
      </c>
      <c r="H23" s="81">
        <v>6.45</v>
      </c>
      <c r="I23" s="74">
        <f t="shared" si="8"/>
        <v>6</v>
      </c>
      <c r="J23" s="81">
        <v>6.23</v>
      </c>
      <c r="K23" s="74">
        <f t="shared" si="9"/>
        <v>16</v>
      </c>
      <c r="L23" s="81">
        <v>6.17</v>
      </c>
      <c r="M23" s="74">
        <f t="shared" si="10"/>
        <v>3</v>
      </c>
      <c r="N23" s="82">
        <f t="shared" si="11"/>
        <v>6.1274999999999995</v>
      </c>
      <c r="O23" s="83">
        <f t="shared" si="12"/>
        <v>6</v>
      </c>
      <c r="P23" s="101">
        <v>4.07</v>
      </c>
      <c r="Q23" s="80">
        <v>14</v>
      </c>
      <c r="R23" s="81">
        <v>6</v>
      </c>
      <c r="S23" s="80">
        <v>15</v>
      </c>
      <c r="T23" s="81">
        <v>4.13</v>
      </c>
      <c r="U23" s="83">
        <v>22</v>
      </c>
      <c r="V23" s="97">
        <f t="shared" si="0"/>
        <v>1.5899999999999999</v>
      </c>
      <c r="W23" s="80">
        <f t="shared" si="1"/>
        <v>-4</v>
      </c>
      <c r="X23" s="81">
        <f t="shared" si="2"/>
        <v>0.4500000000000002</v>
      </c>
      <c r="Y23" s="80">
        <f t="shared" si="3"/>
        <v>9</v>
      </c>
      <c r="Z23" s="81">
        <f t="shared" si="4"/>
        <v>2.1000000000000005</v>
      </c>
      <c r="AA23" s="83">
        <f t="shared" si="5"/>
        <v>6</v>
      </c>
    </row>
    <row r="24" spans="1:27" ht="22.5" customHeight="1">
      <c r="A24" s="78">
        <v>17</v>
      </c>
      <c r="B24" s="79" t="s">
        <v>25</v>
      </c>
      <c r="C24" s="80">
        <v>111</v>
      </c>
      <c r="D24" s="80">
        <v>110</v>
      </c>
      <c r="E24" s="92">
        <f t="shared" si="6"/>
        <v>1</v>
      </c>
      <c r="F24" s="101">
        <v>6.2</v>
      </c>
      <c r="G24" s="74">
        <f t="shared" si="7"/>
        <v>9</v>
      </c>
      <c r="H24" s="81">
        <v>6.07</v>
      </c>
      <c r="I24" s="74">
        <f t="shared" si="8"/>
        <v>9</v>
      </c>
      <c r="J24" s="81">
        <v>4.9</v>
      </c>
      <c r="K24" s="74">
        <f t="shared" si="9"/>
        <v>22</v>
      </c>
      <c r="L24" s="81">
        <v>4.08</v>
      </c>
      <c r="M24" s="74">
        <f t="shared" si="10"/>
        <v>15</v>
      </c>
      <c r="N24" s="82">
        <f t="shared" si="11"/>
        <v>5.3125</v>
      </c>
      <c r="O24" s="83">
        <f t="shared" si="12"/>
        <v>18</v>
      </c>
      <c r="P24" s="101">
        <v>3.5</v>
      </c>
      <c r="Q24" s="80">
        <v>16</v>
      </c>
      <c r="R24" s="81">
        <v>6.5</v>
      </c>
      <c r="S24" s="80">
        <v>7</v>
      </c>
      <c r="T24" s="81">
        <v>4.53</v>
      </c>
      <c r="U24" s="83">
        <v>17</v>
      </c>
      <c r="V24" s="97">
        <f t="shared" si="0"/>
        <v>2.7</v>
      </c>
      <c r="W24" s="80">
        <f t="shared" si="1"/>
        <v>7</v>
      </c>
      <c r="X24" s="81">
        <f t="shared" si="2"/>
        <v>-0.4299999999999997</v>
      </c>
      <c r="Y24" s="80">
        <f t="shared" si="3"/>
        <v>-2</v>
      </c>
      <c r="Z24" s="81">
        <f t="shared" si="4"/>
        <v>0.3700000000000001</v>
      </c>
      <c r="AA24" s="83">
        <f t="shared" si="5"/>
        <v>-5</v>
      </c>
    </row>
    <row r="25" spans="1:27" ht="22.5" customHeight="1">
      <c r="A25" s="78">
        <v>18</v>
      </c>
      <c r="B25" s="79" t="s">
        <v>47</v>
      </c>
      <c r="C25" s="80">
        <v>151</v>
      </c>
      <c r="D25" s="80">
        <v>148</v>
      </c>
      <c r="E25" s="92">
        <f t="shared" si="6"/>
        <v>3</v>
      </c>
      <c r="F25" s="101">
        <v>5.2</v>
      </c>
      <c r="G25" s="74">
        <f t="shared" si="7"/>
        <v>21</v>
      </c>
      <c r="H25" s="81">
        <v>5.14</v>
      </c>
      <c r="I25" s="74">
        <f t="shared" si="8"/>
        <v>22</v>
      </c>
      <c r="J25" s="81">
        <v>5.89</v>
      </c>
      <c r="K25" s="74">
        <f t="shared" si="9"/>
        <v>18</v>
      </c>
      <c r="L25" s="81">
        <v>4.95</v>
      </c>
      <c r="M25" s="74">
        <f t="shared" si="10"/>
        <v>10</v>
      </c>
      <c r="N25" s="82">
        <f t="shared" si="11"/>
        <v>5.295</v>
      </c>
      <c r="O25" s="83">
        <f t="shared" si="12"/>
        <v>19</v>
      </c>
      <c r="P25" s="101">
        <v>2.32</v>
      </c>
      <c r="Q25" s="80">
        <v>24</v>
      </c>
      <c r="R25" s="81">
        <v>5.3</v>
      </c>
      <c r="S25" s="80">
        <v>23</v>
      </c>
      <c r="T25" s="81">
        <v>4.78</v>
      </c>
      <c r="U25" s="83">
        <v>16</v>
      </c>
      <c r="V25" s="97">
        <f t="shared" si="0"/>
        <v>2.8800000000000003</v>
      </c>
      <c r="W25" s="80">
        <f t="shared" si="1"/>
        <v>3</v>
      </c>
      <c r="X25" s="81">
        <f t="shared" si="2"/>
        <v>-0.16000000000000014</v>
      </c>
      <c r="Y25" s="80">
        <f t="shared" si="3"/>
        <v>1</v>
      </c>
      <c r="Z25" s="81">
        <f t="shared" si="4"/>
        <v>1.1099999999999994</v>
      </c>
      <c r="AA25" s="83">
        <f t="shared" si="5"/>
        <v>-2</v>
      </c>
    </row>
    <row r="26" spans="1:27" ht="22.5" customHeight="1">
      <c r="A26" s="78">
        <v>19</v>
      </c>
      <c r="B26" s="79" t="s">
        <v>17</v>
      </c>
      <c r="C26" s="80">
        <v>121</v>
      </c>
      <c r="D26" s="80">
        <v>119</v>
      </c>
      <c r="E26" s="92">
        <f t="shared" si="6"/>
        <v>2</v>
      </c>
      <c r="F26" s="101">
        <v>5.52</v>
      </c>
      <c r="G26" s="74">
        <f t="shared" si="7"/>
        <v>19</v>
      </c>
      <c r="H26" s="81">
        <v>5.41</v>
      </c>
      <c r="I26" s="74">
        <f t="shared" si="8"/>
        <v>17</v>
      </c>
      <c r="J26" s="81">
        <v>5.6</v>
      </c>
      <c r="K26" s="74">
        <f t="shared" si="9"/>
        <v>19</v>
      </c>
      <c r="L26" s="81">
        <v>4.32</v>
      </c>
      <c r="M26" s="74">
        <f t="shared" si="10"/>
        <v>14</v>
      </c>
      <c r="N26" s="82">
        <f t="shared" si="11"/>
        <v>5.2125</v>
      </c>
      <c r="O26" s="83">
        <f t="shared" si="12"/>
        <v>20</v>
      </c>
      <c r="P26" s="101">
        <v>3.92</v>
      </c>
      <c r="Q26" s="80">
        <v>15</v>
      </c>
      <c r="R26" s="81">
        <v>5.92</v>
      </c>
      <c r="S26" s="80">
        <v>17</v>
      </c>
      <c r="T26" s="81">
        <v>4.98</v>
      </c>
      <c r="U26" s="83">
        <v>13</v>
      </c>
      <c r="V26" s="97">
        <f t="shared" si="0"/>
        <v>1.5999999999999996</v>
      </c>
      <c r="W26" s="80">
        <f t="shared" si="1"/>
        <v>-4</v>
      </c>
      <c r="X26" s="81">
        <f t="shared" si="2"/>
        <v>-0.5099999999999998</v>
      </c>
      <c r="Y26" s="80">
        <f t="shared" si="3"/>
        <v>0</v>
      </c>
      <c r="Z26" s="81">
        <f t="shared" si="4"/>
        <v>0.6199999999999992</v>
      </c>
      <c r="AA26" s="83">
        <f t="shared" si="5"/>
        <v>-6</v>
      </c>
    </row>
    <row r="27" spans="1:27" ht="22.5" customHeight="1">
      <c r="A27" s="78">
        <v>20</v>
      </c>
      <c r="B27" s="79" t="s">
        <v>9</v>
      </c>
      <c r="C27" s="80">
        <v>122</v>
      </c>
      <c r="D27" s="80">
        <v>121</v>
      </c>
      <c r="E27" s="92">
        <f t="shared" si="6"/>
        <v>1</v>
      </c>
      <c r="F27" s="101">
        <v>6.08</v>
      </c>
      <c r="G27" s="74">
        <f t="shared" si="7"/>
        <v>13</v>
      </c>
      <c r="H27" s="81">
        <v>4.87</v>
      </c>
      <c r="I27" s="74">
        <f t="shared" si="8"/>
        <v>24</v>
      </c>
      <c r="J27" s="81">
        <v>6.79</v>
      </c>
      <c r="K27" s="74">
        <f t="shared" si="9"/>
        <v>8</v>
      </c>
      <c r="L27" s="81">
        <v>4.98</v>
      </c>
      <c r="M27" s="74">
        <f t="shared" si="10"/>
        <v>9</v>
      </c>
      <c r="N27" s="82">
        <f t="shared" si="11"/>
        <v>5.68</v>
      </c>
      <c r="O27" s="83">
        <f t="shared" si="12"/>
        <v>17</v>
      </c>
      <c r="P27" s="101">
        <v>3.17</v>
      </c>
      <c r="Q27" s="80">
        <v>21</v>
      </c>
      <c r="R27" s="81">
        <v>7.03</v>
      </c>
      <c r="S27" s="80">
        <v>3</v>
      </c>
      <c r="T27" s="81">
        <v>5.62</v>
      </c>
      <c r="U27" s="83">
        <v>9</v>
      </c>
      <c r="V27" s="97">
        <f t="shared" si="0"/>
        <v>2.91</v>
      </c>
      <c r="W27" s="80">
        <f t="shared" si="1"/>
        <v>8</v>
      </c>
      <c r="X27" s="81">
        <f t="shared" si="2"/>
        <v>-2.16</v>
      </c>
      <c r="Y27" s="80">
        <f t="shared" si="3"/>
        <v>-21</v>
      </c>
      <c r="Z27" s="81">
        <f t="shared" si="4"/>
        <v>1.17</v>
      </c>
      <c r="AA27" s="83">
        <f t="shared" si="5"/>
        <v>1</v>
      </c>
    </row>
    <row r="28" spans="1:27" ht="22.5" customHeight="1">
      <c r="A28" s="78">
        <v>21</v>
      </c>
      <c r="B28" s="79" t="s">
        <v>14</v>
      </c>
      <c r="C28" s="80">
        <v>85</v>
      </c>
      <c r="D28" s="80">
        <v>85</v>
      </c>
      <c r="E28" s="92">
        <f t="shared" si="6"/>
        <v>0</v>
      </c>
      <c r="F28" s="101">
        <v>5.08</v>
      </c>
      <c r="G28" s="74">
        <f t="shared" si="7"/>
        <v>22</v>
      </c>
      <c r="H28" s="81">
        <v>5.92</v>
      </c>
      <c r="I28" s="74">
        <f t="shared" si="8"/>
        <v>13</v>
      </c>
      <c r="J28" s="81">
        <v>5.94</v>
      </c>
      <c r="K28" s="74">
        <f t="shared" si="9"/>
        <v>17</v>
      </c>
      <c r="L28" s="81">
        <v>3.81</v>
      </c>
      <c r="M28" s="74">
        <f t="shared" si="10"/>
        <v>19</v>
      </c>
      <c r="N28" s="82">
        <f t="shared" si="11"/>
        <v>5.1875</v>
      </c>
      <c r="O28" s="83">
        <f t="shared" si="12"/>
        <v>21</v>
      </c>
      <c r="P28" s="101">
        <v>3.2</v>
      </c>
      <c r="Q28" s="80">
        <v>20</v>
      </c>
      <c r="R28" s="81">
        <v>5.63</v>
      </c>
      <c r="S28" s="80">
        <v>20</v>
      </c>
      <c r="T28" s="81">
        <v>3.05</v>
      </c>
      <c r="U28" s="83">
        <v>23</v>
      </c>
      <c r="V28" s="97">
        <f t="shared" si="0"/>
        <v>1.88</v>
      </c>
      <c r="W28" s="80">
        <f t="shared" si="1"/>
        <v>-2</v>
      </c>
      <c r="X28" s="81">
        <f t="shared" si="2"/>
        <v>0.29000000000000004</v>
      </c>
      <c r="Y28" s="80">
        <f t="shared" si="3"/>
        <v>7</v>
      </c>
      <c r="Z28" s="81">
        <f t="shared" si="4"/>
        <v>2.8900000000000006</v>
      </c>
      <c r="AA28" s="83">
        <f t="shared" si="5"/>
        <v>6</v>
      </c>
    </row>
    <row r="29" spans="1:27" ht="22.5" customHeight="1">
      <c r="A29" s="78">
        <v>22</v>
      </c>
      <c r="B29" s="79" t="s">
        <v>11</v>
      </c>
      <c r="C29" s="80">
        <v>93</v>
      </c>
      <c r="D29" s="80">
        <v>93</v>
      </c>
      <c r="E29" s="92">
        <f t="shared" si="6"/>
        <v>0</v>
      </c>
      <c r="F29" s="101">
        <v>4.37</v>
      </c>
      <c r="G29" s="74">
        <f t="shared" si="7"/>
        <v>23</v>
      </c>
      <c r="H29" s="81">
        <v>5.3</v>
      </c>
      <c r="I29" s="74">
        <f t="shared" si="8"/>
        <v>20</v>
      </c>
      <c r="J29" s="81">
        <v>5.52</v>
      </c>
      <c r="K29" s="74">
        <f t="shared" si="9"/>
        <v>20</v>
      </c>
      <c r="L29" s="81">
        <v>3.26</v>
      </c>
      <c r="M29" s="74">
        <f t="shared" si="10"/>
        <v>23</v>
      </c>
      <c r="N29" s="82">
        <f t="shared" si="11"/>
        <v>4.6125</v>
      </c>
      <c r="O29" s="83">
        <f t="shared" si="12"/>
        <v>22</v>
      </c>
      <c r="P29" s="101">
        <v>2.46</v>
      </c>
      <c r="Q29" s="80">
        <v>23</v>
      </c>
      <c r="R29" s="81">
        <v>6.14</v>
      </c>
      <c r="S29" s="80">
        <v>12</v>
      </c>
      <c r="T29" s="81">
        <v>4.27</v>
      </c>
      <c r="U29" s="83">
        <v>20</v>
      </c>
      <c r="V29" s="97">
        <f t="shared" si="0"/>
        <v>1.9100000000000001</v>
      </c>
      <c r="W29" s="80">
        <f t="shared" si="1"/>
        <v>0</v>
      </c>
      <c r="X29" s="81">
        <f t="shared" si="2"/>
        <v>-0.8399999999999999</v>
      </c>
      <c r="Y29" s="80">
        <f t="shared" si="3"/>
        <v>-8</v>
      </c>
      <c r="Z29" s="81">
        <f t="shared" si="4"/>
        <v>1.25</v>
      </c>
      <c r="AA29" s="83">
        <f t="shared" si="5"/>
        <v>0</v>
      </c>
    </row>
    <row r="30" spans="1:27" ht="22.5" customHeight="1">
      <c r="A30" s="78">
        <v>23</v>
      </c>
      <c r="B30" s="79" t="s">
        <v>10</v>
      </c>
      <c r="C30" s="80">
        <v>105</v>
      </c>
      <c r="D30" s="80">
        <v>105</v>
      </c>
      <c r="E30" s="92">
        <f t="shared" si="6"/>
        <v>0</v>
      </c>
      <c r="F30" s="101">
        <v>5.38</v>
      </c>
      <c r="G30" s="74">
        <f t="shared" si="7"/>
        <v>20</v>
      </c>
      <c r="H30" s="81">
        <v>5.13</v>
      </c>
      <c r="I30" s="74">
        <f t="shared" si="8"/>
        <v>23</v>
      </c>
      <c r="J30" s="81">
        <v>3.31</v>
      </c>
      <c r="K30" s="74">
        <f t="shared" si="9"/>
        <v>24</v>
      </c>
      <c r="L30" s="81">
        <v>3.81</v>
      </c>
      <c r="M30" s="74">
        <f t="shared" si="10"/>
        <v>19</v>
      </c>
      <c r="N30" s="82">
        <f t="shared" si="11"/>
        <v>4.4075</v>
      </c>
      <c r="O30" s="83">
        <f t="shared" si="12"/>
        <v>24</v>
      </c>
      <c r="P30" s="101">
        <v>3.2</v>
      </c>
      <c r="Q30" s="80">
        <v>19</v>
      </c>
      <c r="R30" s="81">
        <v>5.6</v>
      </c>
      <c r="S30" s="80">
        <v>21</v>
      </c>
      <c r="T30" s="81">
        <v>3</v>
      </c>
      <c r="U30" s="83">
        <v>24</v>
      </c>
      <c r="V30" s="97">
        <f t="shared" si="0"/>
        <v>2.1799999999999997</v>
      </c>
      <c r="W30" s="80">
        <f t="shared" si="1"/>
        <v>-1</v>
      </c>
      <c r="X30" s="81">
        <f t="shared" si="2"/>
        <v>-0.46999999999999975</v>
      </c>
      <c r="Y30" s="80">
        <f t="shared" si="3"/>
        <v>-2</v>
      </c>
      <c r="Z30" s="81">
        <f t="shared" si="4"/>
        <v>0.31000000000000005</v>
      </c>
      <c r="AA30" s="83">
        <f t="shared" si="5"/>
        <v>0</v>
      </c>
    </row>
    <row r="31" spans="1:27" ht="22.5" customHeight="1">
      <c r="A31" s="84">
        <v>24</v>
      </c>
      <c r="B31" s="85" t="s">
        <v>7</v>
      </c>
      <c r="C31" s="86">
        <v>131</v>
      </c>
      <c r="D31" s="86">
        <v>128</v>
      </c>
      <c r="E31" s="93">
        <f t="shared" si="6"/>
        <v>3</v>
      </c>
      <c r="F31" s="102">
        <v>4.3</v>
      </c>
      <c r="G31" s="86">
        <f t="shared" si="7"/>
        <v>24</v>
      </c>
      <c r="H31" s="87">
        <v>5.3</v>
      </c>
      <c r="I31" s="86">
        <f t="shared" si="8"/>
        <v>20</v>
      </c>
      <c r="J31" s="87">
        <v>4.9</v>
      </c>
      <c r="K31" s="86">
        <f t="shared" si="9"/>
        <v>22</v>
      </c>
      <c r="L31" s="87">
        <v>3.2</v>
      </c>
      <c r="M31" s="86">
        <f t="shared" si="10"/>
        <v>24</v>
      </c>
      <c r="N31" s="88">
        <f t="shared" si="11"/>
        <v>4.425</v>
      </c>
      <c r="O31" s="89">
        <f t="shared" si="12"/>
        <v>23</v>
      </c>
      <c r="P31" s="102">
        <v>2.95</v>
      </c>
      <c r="Q31" s="86">
        <v>22</v>
      </c>
      <c r="R31" s="87">
        <v>5.55</v>
      </c>
      <c r="S31" s="86">
        <v>24</v>
      </c>
      <c r="T31" s="87">
        <v>4.36</v>
      </c>
      <c r="U31" s="89">
        <v>19</v>
      </c>
      <c r="V31" s="98">
        <f t="shared" si="0"/>
        <v>1.3499999999999996</v>
      </c>
      <c r="W31" s="86">
        <f t="shared" si="1"/>
        <v>-2</v>
      </c>
      <c r="X31" s="87">
        <f t="shared" si="2"/>
        <v>-0.25</v>
      </c>
      <c r="Y31" s="86">
        <f t="shared" si="3"/>
        <v>4</v>
      </c>
      <c r="Z31" s="87">
        <f t="shared" si="4"/>
        <v>0.54</v>
      </c>
      <c r="AA31" s="89">
        <f t="shared" si="5"/>
        <v>-3</v>
      </c>
    </row>
    <row r="32" spans="1:27" ht="22.5" customHeight="1" thickBot="1">
      <c r="A32" s="190" t="s">
        <v>27</v>
      </c>
      <c r="B32" s="191"/>
      <c r="C32" s="90">
        <f>SUM(C8:C31)</f>
        <v>3397</v>
      </c>
      <c r="D32" s="90">
        <f>SUM(D8:D31)</f>
        <v>3364</v>
      </c>
      <c r="E32" s="94">
        <f>SUM(E8:E31)</f>
        <v>33</v>
      </c>
      <c r="F32" s="200">
        <f>AVERAGE(F8:F31)</f>
        <v>6.073333333333334</v>
      </c>
      <c r="G32" s="185"/>
      <c r="H32" s="185">
        <f>AVERAGE(H8:H31)</f>
        <v>5.964166666666667</v>
      </c>
      <c r="I32" s="185"/>
      <c r="J32" s="185">
        <f>AVERAGE(J8:J31)</f>
        <v>6.333750000000001</v>
      </c>
      <c r="K32" s="185"/>
      <c r="L32" s="185">
        <f>AVERAGE(L8:L31)</f>
        <v>4.676250000000001</v>
      </c>
      <c r="M32" s="185"/>
      <c r="N32" s="185">
        <f>AVERAGE(N8:N31)</f>
        <v>5.761875000000001</v>
      </c>
      <c r="O32" s="186"/>
      <c r="P32" s="200">
        <v>4.329291666666667</v>
      </c>
      <c r="Q32" s="185"/>
      <c r="R32" s="185">
        <v>6.107666666666667</v>
      </c>
      <c r="S32" s="185"/>
      <c r="T32" s="185">
        <v>5.143291666666666</v>
      </c>
      <c r="U32" s="186"/>
      <c r="V32" s="199">
        <f t="shared" si="0"/>
        <v>1.744041666666667</v>
      </c>
      <c r="W32" s="185"/>
      <c r="X32" s="185">
        <f t="shared" si="2"/>
        <v>-0.14349999999999952</v>
      </c>
      <c r="Y32" s="185"/>
      <c r="Z32" s="185">
        <f t="shared" si="4"/>
        <v>1.1904583333333347</v>
      </c>
      <c r="AA32" s="186"/>
    </row>
  </sheetData>
  <sheetProtection/>
  <mergeCells count="33">
    <mergeCell ref="F5:O5"/>
    <mergeCell ref="A1:AA1"/>
    <mergeCell ref="A3:AA3"/>
    <mergeCell ref="A5:A7"/>
    <mergeCell ref="B5:B7"/>
    <mergeCell ref="C5:C7"/>
    <mergeCell ref="D5:D7"/>
    <mergeCell ref="F6:G6"/>
    <mergeCell ref="F32:G32"/>
    <mergeCell ref="H32:I32"/>
    <mergeCell ref="J32:K32"/>
    <mergeCell ref="L32:M32"/>
    <mergeCell ref="T6:U6"/>
    <mergeCell ref="P32:Q32"/>
    <mergeCell ref="N6:O6"/>
    <mergeCell ref="N32:O32"/>
    <mergeCell ref="V5:AA5"/>
    <mergeCell ref="V6:W6"/>
    <mergeCell ref="X6:Y6"/>
    <mergeCell ref="Z6:AA6"/>
    <mergeCell ref="V32:W32"/>
    <mergeCell ref="X32:Y32"/>
    <mergeCell ref="Z32:AA32"/>
    <mergeCell ref="R32:S32"/>
    <mergeCell ref="T32:U32"/>
    <mergeCell ref="P5:U5"/>
    <mergeCell ref="A32:B32"/>
    <mergeCell ref="P6:Q6"/>
    <mergeCell ref="E5:E7"/>
    <mergeCell ref="R6:S6"/>
    <mergeCell ref="H6:I6"/>
    <mergeCell ref="J6:K6"/>
    <mergeCell ref="L6:M6"/>
  </mergeCells>
  <printOptions/>
  <pageMargins left="0.1968503937007874" right="0.11811023622047245" top="0.15748031496062992" bottom="0.1574803149606299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NHUQUYNHPC</dc:creator>
  <cp:keywords/>
  <dc:description/>
  <cp:lastModifiedBy>Administrator</cp:lastModifiedBy>
  <cp:lastPrinted>2016-05-19T01:34:32Z</cp:lastPrinted>
  <dcterms:created xsi:type="dcterms:W3CDTF">2015-05-19T08:44:27Z</dcterms:created>
  <dcterms:modified xsi:type="dcterms:W3CDTF">2016-05-19T01:35:47Z</dcterms:modified>
  <cp:category/>
  <cp:version/>
  <cp:contentType/>
  <cp:contentStatus/>
</cp:coreProperties>
</file>